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92.168.0.5\臨床研究所\治験管理室\13.使用成績調査・特定使用成績調査\継続・支払状況確認\登録症例リスト_雛形\"/>
    </mc:Choice>
  </mc:AlternateContent>
  <xr:revisionPtr revIDLastSave="0" documentId="13_ncr:1_{432397BC-9C68-47FC-9898-505219CD61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①調査概要" sheetId="18" r:id="rId1"/>
    <sheet name="②登録症例リスト" sheetId="16" r:id="rId2"/>
    <sheet name="③調査票回収スケジュール表" sheetId="17" r:id="rId3"/>
  </sheets>
  <definedNames>
    <definedName name="_xlnm._FilterDatabase" localSheetId="1" hidden="1">②登録症例リスト!$A$4:$AE$31</definedName>
    <definedName name="_xlnm._FilterDatabase" localSheetId="2" hidden="1">③調査票回収スケジュール表!$A$5:$X$30</definedName>
    <definedName name="_xlnm.Print_Area" localSheetId="0">①調査概要!$A$1:$N$25</definedName>
    <definedName name="_xlnm.Print_Area" localSheetId="1">②登録症例リスト!$A$1:$AE$40</definedName>
    <definedName name="_xlnm.Print_Area" localSheetId="2">③調査票回収スケジュール表!$A$1:$Y$46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6" l="1"/>
  <c r="B43" i="17"/>
  <c r="B39" i="17"/>
  <c r="B35" i="17"/>
  <c r="B31" i="17"/>
  <c r="B27" i="17"/>
  <c r="B23" i="17"/>
  <c r="B19" i="17"/>
  <c r="B15" i="17"/>
  <c r="B11" i="17"/>
  <c r="B7" i="17"/>
  <c r="H7" i="18"/>
  <c r="G15" i="18"/>
  <c r="G16" i="18"/>
  <c r="G17" i="18"/>
  <c r="N7" i="16"/>
  <c r="L7" i="16"/>
  <c r="N6" i="16"/>
  <c r="L6" i="16"/>
  <c r="C8" i="16"/>
  <c r="H8" i="16" s="1"/>
  <c r="J6" i="16"/>
  <c r="H6" i="16"/>
  <c r="H5" i="16"/>
  <c r="H4" i="16"/>
  <c r="C7" i="16"/>
  <c r="H7" i="16" s="1"/>
  <c r="E6" i="16"/>
  <c r="C5" i="16"/>
  <c r="C4" i="16"/>
  <c r="G18" i="18" l="1"/>
  <c r="G19" i="18" s="1"/>
  <c r="G20" i="18" s="1"/>
  <c r="N6" i="17"/>
  <c r="M6" i="17"/>
  <c r="L6" i="17"/>
  <c r="K6" i="17"/>
  <c r="J6" i="17"/>
  <c r="I6" i="17"/>
  <c r="H6" i="17"/>
  <c r="G6" i="17"/>
  <c r="F6" i="17"/>
  <c r="E6" i="17"/>
  <c r="AH31" i="16" l="1"/>
  <c r="AG31" i="16"/>
  <c r="AH29" i="16"/>
  <c r="AG29" i="16"/>
  <c r="AH27" i="16"/>
  <c r="AG27" i="16"/>
  <c r="AH25" i="16"/>
  <c r="AG25" i="16"/>
  <c r="AH23" i="16"/>
  <c r="AG23" i="16"/>
  <c r="AH21" i="16"/>
  <c r="AG21" i="16"/>
  <c r="AH19" i="16"/>
  <c r="AG19" i="16"/>
  <c r="AH17" i="16"/>
  <c r="AG17" i="16"/>
  <c r="AH15" i="16"/>
  <c r="AG15" i="16"/>
  <c r="AH13" i="16"/>
  <c r="AG13" i="16"/>
  <c r="AH33" i="16" l="1"/>
  <c r="AH34" i="16" s="1"/>
  <c r="E40" i="16" s="1"/>
  <c r="AG34" i="16"/>
  <c r="C40" i="16" s="1"/>
  <c r="G40" i="16" l="1"/>
  <c r="I40" i="16" l="1"/>
  <c r="K40" i="16" s="1"/>
</calcChain>
</file>

<file path=xl/sharedStrings.xml><?xml version="1.0" encoding="utf-8"?>
<sst xmlns="http://schemas.openxmlformats.org/spreadsheetml/2006/main" count="249" uniqueCount="121">
  <si>
    <t>年　　月　　日</t>
    <rPh sb="0" eb="1">
      <t>ネン</t>
    </rPh>
    <rPh sb="3" eb="4">
      <t>ツキ</t>
    </rPh>
    <rPh sb="6" eb="7">
      <t>ニチ</t>
    </rPh>
    <phoneticPr fontId="5"/>
  </si>
  <si>
    <t>No.</t>
  </si>
  <si>
    <t>患者識別番号</t>
    <rPh sb="0" eb="2">
      <t>カンジャ</t>
    </rPh>
    <rPh sb="2" eb="4">
      <t>シキベツ</t>
    </rPh>
    <rPh sb="4" eb="6">
      <t>バンゴウ</t>
    </rPh>
    <phoneticPr fontId="2"/>
  </si>
  <si>
    <t>性別</t>
    <rPh sb="0" eb="2">
      <t>セイベツ</t>
    </rPh>
    <phoneticPr fontId="2"/>
  </si>
  <si>
    <t>投与開始日</t>
    <rPh sb="0" eb="2">
      <t>トウヨ</t>
    </rPh>
    <rPh sb="2" eb="5">
      <t>カイシビ</t>
    </rPh>
    <phoneticPr fontId="2"/>
  </si>
  <si>
    <t>担当医</t>
    <rPh sb="0" eb="3">
      <t>タントウイ</t>
    </rPh>
    <phoneticPr fontId="2"/>
  </si>
  <si>
    <t>同意取得日</t>
    <rPh sb="0" eb="5">
      <t>ドウイシュトクビ</t>
    </rPh>
    <phoneticPr fontId="5"/>
  </si>
  <si>
    <t>登録日</t>
    <rPh sb="0" eb="3">
      <t>トウロクビ</t>
    </rPh>
    <phoneticPr fontId="5"/>
  </si>
  <si>
    <t>支払</t>
    <rPh sb="0" eb="2">
      <t>シハライ</t>
    </rPh>
    <phoneticPr fontId="5"/>
  </si>
  <si>
    <t>支払</t>
    <phoneticPr fontId="5"/>
  </si>
  <si>
    <t>研究課題名</t>
    <rPh sb="0" eb="5">
      <t>ケンキュウカダイメイ</t>
    </rPh>
    <phoneticPr fontId="4"/>
  </si>
  <si>
    <t>診療科</t>
    <rPh sb="0" eb="2">
      <t>シンリョウ</t>
    </rPh>
    <rPh sb="2" eb="3">
      <t>カ</t>
    </rPh>
    <phoneticPr fontId="4"/>
  </si>
  <si>
    <t>調査区分</t>
    <rPh sb="0" eb="2">
      <t>チョウサ</t>
    </rPh>
    <rPh sb="2" eb="4">
      <t>クブン</t>
    </rPh>
    <phoneticPr fontId="12"/>
  </si>
  <si>
    <t>調査料</t>
    <rPh sb="0" eb="2">
      <t>チョウサ</t>
    </rPh>
    <rPh sb="2" eb="3">
      <t>リョウ</t>
    </rPh>
    <phoneticPr fontId="12"/>
  </si>
  <si>
    <t>特定使用成績調査</t>
    <rPh sb="0" eb="8">
      <t>トクテイシヨウセイセキチョウサ</t>
    </rPh>
    <phoneticPr fontId="12"/>
  </si>
  <si>
    <t>一般使用成績調査</t>
    <rPh sb="0" eb="4">
      <t>イッパンシヨウ</t>
    </rPh>
    <rPh sb="4" eb="8">
      <t>セイセキチョウサ</t>
    </rPh>
    <phoneticPr fontId="12"/>
  </si>
  <si>
    <t>カルテID</t>
    <phoneticPr fontId="12"/>
  </si>
  <si>
    <t>作成日</t>
  </si>
  <si>
    <t>調査委託者</t>
  </si>
  <si>
    <t>調査責任医師</t>
  </si>
  <si>
    <t>同意取得</t>
  </si>
  <si>
    <t>契約期間</t>
  </si>
  <si>
    <t>～</t>
  </si>
  <si>
    <t>契約症例数</t>
  </si>
  <si>
    <t>有</t>
  </si>
  <si>
    <t>1調査票当たりの作成料</t>
  </si>
  <si>
    <t>無</t>
  </si>
  <si>
    <t>同意説明文書</t>
  </si>
  <si>
    <r>
      <rPr>
        <sz val="11"/>
        <color rgb="FF000000"/>
        <rFont val="ＭＳ Ｐゴシック"/>
        <family val="3"/>
        <charset val="128"/>
      </rPr>
      <t xml:space="preserve">同意説明
</t>
    </r>
    <r>
      <rPr>
        <sz val="7"/>
        <color rgb="FF000000"/>
        <rFont val="ＭＳ Ｐゴシック"/>
        <family val="3"/>
        <charset val="128"/>
      </rPr>
      <t>※</t>
    </r>
    <r>
      <rPr>
        <sz val="11"/>
        <color rgb="FF000000"/>
        <rFont val="ＭＳ Ｐゴシック"/>
        <family val="3"/>
        <charset val="128"/>
      </rPr>
      <t>費用支払状況</t>
    </r>
  </si>
  <si>
    <t>調査票1</t>
  </si>
  <si>
    <t>調査票2</t>
  </si>
  <si>
    <t>調査票3</t>
  </si>
  <si>
    <t>調査票4</t>
  </si>
  <si>
    <t>調査票5</t>
  </si>
  <si>
    <t>調査票6</t>
  </si>
  <si>
    <t>調査票7</t>
  </si>
  <si>
    <t>調査票8</t>
  </si>
  <si>
    <t>調査票9</t>
  </si>
  <si>
    <t>調査票10</t>
  </si>
  <si>
    <t>調査票11</t>
  </si>
  <si>
    <t>調査票12</t>
  </si>
  <si>
    <t>調査票13</t>
  </si>
  <si>
    <t>調査票14</t>
  </si>
  <si>
    <t>調査票15</t>
  </si>
  <si>
    <t>調査票16</t>
  </si>
  <si>
    <t>調査票17</t>
  </si>
  <si>
    <t>調査票18</t>
  </si>
  <si>
    <t>調査票19</t>
  </si>
  <si>
    <t>調査票20</t>
  </si>
  <si>
    <t>※</t>
  </si>
  <si>
    <t>「製造販売後調査における調査成績公表についての同意書」、「製造販売後調査における調査成績の二次利用についての同意書」の説明および同意取得費用として、　「製造販売後調査・同意取得に係る費用について」に基づき請求するものとする。</t>
  </si>
  <si>
    <t>①作成料合計</t>
    <phoneticPr fontId="12"/>
  </si>
  <si>
    <t>⑤請求合計額（税抜）</t>
  </si>
  <si>
    <t>調査票回収スケジュール表</t>
  </si>
  <si>
    <t>1症例あたりの同意説明費用</t>
    <rPh sb="1" eb="3">
      <t>ショウレイ</t>
    </rPh>
    <rPh sb="7" eb="13">
      <t>ドウイセツメイヒヨウ</t>
    </rPh>
    <phoneticPr fontId="12"/>
  </si>
  <si>
    <t>調査の進捗状況</t>
    <rPh sb="0" eb="2">
      <t>チョウサ</t>
    </rPh>
    <rPh sb="3" eb="5">
      <t>シンチョク</t>
    </rPh>
    <rPh sb="5" eb="7">
      <t>ジョウキョウ</t>
    </rPh>
    <phoneticPr fontId="12"/>
  </si>
  <si>
    <t>症例登録期間</t>
    <rPh sb="0" eb="2">
      <t>ショウレイ</t>
    </rPh>
    <rPh sb="2" eb="4">
      <t>トウロク</t>
    </rPh>
    <rPh sb="4" eb="6">
      <t>キカン</t>
    </rPh>
    <phoneticPr fontId="12"/>
  </si>
  <si>
    <t>調査期間</t>
    <rPh sb="0" eb="2">
      <t>チョウサ</t>
    </rPh>
    <rPh sb="2" eb="4">
      <t>キカン</t>
    </rPh>
    <phoneticPr fontId="12"/>
  </si>
  <si>
    <t>事務局記載欄</t>
    <rPh sb="0" eb="3">
      <t>ジムキョク</t>
    </rPh>
    <rPh sb="3" eb="5">
      <t>キサイ</t>
    </rPh>
    <rPh sb="5" eb="6">
      <t>ラン</t>
    </rPh>
    <phoneticPr fontId="12"/>
  </si>
  <si>
    <t>登録票＋調査票</t>
    <rPh sb="0" eb="3">
      <t>トウロクヒョウ</t>
    </rPh>
    <rPh sb="4" eb="7">
      <t>チョウサヒョウ</t>
    </rPh>
    <phoneticPr fontId="12"/>
  </si>
  <si>
    <t>登録票のみに移行</t>
    <rPh sb="0" eb="3">
      <t>トウロクヒョウ</t>
    </rPh>
    <rPh sb="6" eb="8">
      <t>イコウ</t>
    </rPh>
    <phoneticPr fontId="12"/>
  </si>
  <si>
    <t>調査票の提出のみに移行</t>
    <rPh sb="0" eb="3">
      <t>チョウサヒョウ</t>
    </rPh>
    <rPh sb="4" eb="6">
      <t>テイシュツ</t>
    </rPh>
    <rPh sb="9" eb="11">
      <t>イコウ</t>
    </rPh>
    <phoneticPr fontId="12"/>
  </si>
  <si>
    <t>※登録票のみに移行=新規登録症例の調査票提出はなし</t>
    <rPh sb="1" eb="4">
      <t>トウロクヒョウ</t>
    </rPh>
    <rPh sb="7" eb="9">
      <t>イコウ</t>
    </rPh>
    <rPh sb="10" eb="12">
      <t>シンキ</t>
    </rPh>
    <rPh sb="12" eb="16">
      <t>トウロクショウレイ</t>
    </rPh>
    <rPh sb="17" eb="20">
      <t>チョウサヒョウ</t>
    </rPh>
    <rPh sb="20" eb="22">
      <t>テイシュツ</t>
    </rPh>
    <phoneticPr fontId="12"/>
  </si>
  <si>
    <t>　 調査票の提出のみに移行=新規症例登録はなし</t>
    <rPh sb="2" eb="5">
      <t>チョウサヒョウ</t>
    </rPh>
    <rPh sb="6" eb="8">
      <t>テイシュツ</t>
    </rPh>
    <rPh sb="11" eb="13">
      <t>イコウ</t>
    </rPh>
    <rPh sb="14" eb="16">
      <t>シンキ</t>
    </rPh>
    <rPh sb="16" eb="18">
      <t>ショウレイ</t>
    </rPh>
    <rPh sb="18" eb="20">
      <t>トウロク</t>
    </rPh>
    <phoneticPr fontId="12"/>
  </si>
  <si>
    <t>観察終了日</t>
    <rPh sb="0" eb="5">
      <t>カンサツシュウリョウビ</t>
    </rPh>
    <phoneticPr fontId="12"/>
  </si>
  <si>
    <t>登録日</t>
    <rPh sb="0" eb="3">
      <t>トウロクビ</t>
    </rPh>
    <phoneticPr fontId="12"/>
  </si>
  <si>
    <t>投与開始日</t>
    <rPh sb="0" eb="2">
      <t>トウヨ</t>
    </rPh>
    <rPh sb="2" eb="5">
      <t>カイシビ</t>
    </rPh>
    <phoneticPr fontId="12"/>
  </si>
  <si>
    <t>投与開始日/登録日</t>
    <rPh sb="0" eb="2">
      <t>トウヨ</t>
    </rPh>
    <rPh sb="2" eb="5">
      <t>カイシビ</t>
    </rPh>
    <rPh sb="6" eb="9">
      <t>トウロクビ</t>
    </rPh>
    <phoneticPr fontId="12"/>
  </si>
  <si>
    <t>提出状況</t>
  </si>
  <si>
    <t>提出日</t>
    <rPh sb="0" eb="2">
      <t>テイシュツ</t>
    </rPh>
    <rPh sb="2" eb="3">
      <t>ビ</t>
    </rPh>
    <phoneticPr fontId="12"/>
  </si>
  <si>
    <t>提出期限</t>
    <rPh sb="2" eb="4">
      <t>キゲン</t>
    </rPh>
    <phoneticPr fontId="12"/>
  </si>
  <si>
    <t>調査票1　　</t>
    <phoneticPr fontId="12"/>
  </si>
  <si>
    <t>調査票2　　　</t>
    <phoneticPr fontId="12"/>
  </si>
  <si>
    <t>調査票3　　</t>
    <phoneticPr fontId="12"/>
  </si>
  <si>
    <t>調査票4　　</t>
    <phoneticPr fontId="12"/>
  </si>
  <si>
    <t>備考</t>
    <rPh sb="0" eb="2">
      <t>ビコウ</t>
    </rPh>
    <phoneticPr fontId="12"/>
  </si>
  <si>
    <t>～</t>
    <phoneticPr fontId="12"/>
  </si>
  <si>
    <t>移行日</t>
    <rPh sb="0" eb="3">
      <t>イコウビ</t>
    </rPh>
    <phoneticPr fontId="12"/>
  </si>
  <si>
    <t>調査票の観察期間</t>
    <rPh sb="0" eb="3">
      <t>チョウサヒョウ</t>
    </rPh>
    <rPh sb="4" eb="8">
      <t>カンサツキカン</t>
    </rPh>
    <phoneticPr fontId="12"/>
  </si>
  <si>
    <t>計　　　　冊</t>
    <rPh sb="0" eb="1">
      <t>ケイ</t>
    </rPh>
    <rPh sb="5" eb="6">
      <t>サツ</t>
    </rPh>
    <phoneticPr fontId="12"/>
  </si>
  <si>
    <t>(①＋②)×30%</t>
    <phoneticPr fontId="12"/>
  </si>
  <si>
    <t>確認者</t>
    <rPh sb="0" eb="3">
      <t>カクニンシャ</t>
    </rPh>
    <phoneticPr fontId="12"/>
  </si>
  <si>
    <t>事務局記載</t>
    <rPh sb="0" eb="3">
      <t>ジムキョク</t>
    </rPh>
    <rPh sb="3" eb="5">
      <t>キサイ</t>
    </rPh>
    <phoneticPr fontId="12"/>
  </si>
  <si>
    <r>
      <t>調査の
進捗状況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0" eb="2">
      <t>チョウサ</t>
    </rPh>
    <rPh sb="4" eb="6">
      <t>シンチョク</t>
    </rPh>
    <rPh sb="6" eb="8">
      <t>ジョウキョウ</t>
    </rPh>
    <phoneticPr fontId="12"/>
  </si>
  <si>
    <t>調査票固定日</t>
    <rPh sb="0" eb="3">
      <t>チョウサヒョウ</t>
    </rPh>
    <rPh sb="3" eb="6">
      <t>コテイビ</t>
    </rPh>
    <phoneticPr fontId="5"/>
  </si>
  <si>
    <t>調査終了日</t>
    <phoneticPr fontId="12"/>
  </si>
  <si>
    <t>事務費</t>
    <rPh sb="0" eb="3">
      <t>ジムヒ</t>
    </rPh>
    <phoneticPr fontId="12"/>
  </si>
  <si>
    <t>実施診療科追加費用</t>
  </si>
  <si>
    <t>②同意取得</t>
    <phoneticPr fontId="12"/>
  </si>
  <si>
    <t>③管理的経費</t>
    <phoneticPr fontId="12"/>
  </si>
  <si>
    <t>④間接経費</t>
    <phoneticPr fontId="12"/>
  </si>
  <si>
    <t>2025年度</t>
    <rPh sb="4" eb="6">
      <t>ネンド</t>
    </rPh>
    <phoneticPr fontId="12"/>
  </si>
  <si>
    <t>(①＋②)×10%</t>
    <phoneticPr fontId="12"/>
  </si>
  <si>
    <t>調査委託費用</t>
    <rPh sb="0" eb="6">
      <t>チョウサイタクヒヨウ</t>
    </rPh>
    <phoneticPr fontId="12"/>
  </si>
  <si>
    <t>年　　月　　日</t>
    <rPh sb="0" eb="1">
      <t>ネン</t>
    </rPh>
    <rPh sb="3" eb="4">
      <t>ツキ</t>
    </rPh>
    <rPh sb="6" eb="7">
      <t>ニチ</t>
    </rPh>
    <phoneticPr fontId="2"/>
  </si>
  <si>
    <t>➀</t>
    <phoneticPr fontId="2"/>
  </si>
  <si>
    <t>②</t>
    <phoneticPr fontId="2"/>
  </si>
  <si>
    <t>同意説明文書審査費用</t>
  </si>
  <si>
    <t>③</t>
    <phoneticPr fontId="2"/>
  </si>
  <si>
    <t>間接経費</t>
    <rPh sb="0" eb="4">
      <t>カンセツケイヒ</t>
    </rPh>
    <phoneticPr fontId="2"/>
  </si>
  <si>
    <t>請求金額合計（税抜）</t>
    <rPh sb="0" eb="2">
      <t>セイキュウ</t>
    </rPh>
    <rPh sb="2" eb="4">
      <t>キンガク</t>
    </rPh>
    <rPh sb="4" eb="6">
      <t>ゴウケイ</t>
    </rPh>
    <rPh sb="7" eb="9">
      <t>ゼイヌ</t>
    </rPh>
    <phoneticPr fontId="2"/>
  </si>
  <si>
    <t>複数診療科同時契約費用</t>
  </si>
  <si>
    <t>区分</t>
  </si>
  <si>
    <t>単位</t>
  </si>
  <si>
    <t>金額（税別）</t>
  </si>
  <si>
    <t>委員会審査費用</t>
  </si>
  <si>
    <t>１契約</t>
  </si>
  <si>
    <t>１診療科
初回審査時に複数診療科で
申請する場合に２診療科目
以降</t>
  </si>
  <si>
    <t>１診療科
初回審査承認後に実施診療科を追加する場合</t>
  </si>
  <si>
    <t>初回審査費用（迅速審査）</t>
  </si>
  <si>
    <t>初回審査費用</t>
    <phoneticPr fontId="12"/>
  </si>
  <si>
    <t>区分</t>
    <rPh sb="0" eb="2">
      <t>クブン</t>
    </rPh>
    <phoneticPr fontId="12"/>
  </si>
  <si>
    <t>金額（税別）</t>
    <rPh sb="0" eb="2">
      <t>キンガク</t>
    </rPh>
    <rPh sb="3" eb="5">
      <t>ゼイベツ</t>
    </rPh>
    <phoneticPr fontId="12"/>
  </si>
  <si>
    <t>管理的経費</t>
    <phoneticPr fontId="2"/>
  </si>
  <si>
    <t>①＋②＋③＋④</t>
    <phoneticPr fontId="12"/>
  </si>
  <si>
    <t>製販後調査 登録症例リスト  調査票作成費用</t>
    <rPh sb="0" eb="2">
      <t>セイハン</t>
    </rPh>
    <rPh sb="1" eb="2">
      <t>ハン</t>
    </rPh>
    <rPh sb="2" eb="3">
      <t>ゴ</t>
    </rPh>
    <rPh sb="3" eb="5">
      <t>チョウサ</t>
    </rPh>
    <rPh sb="6" eb="8">
      <t>トウロク</t>
    </rPh>
    <rPh sb="8" eb="10">
      <t>ショウレイ</t>
    </rPh>
    <rPh sb="15" eb="18">
      <t>チョウサヒョウ</t>
    </rPh>
    <rPh sb="18" eb="20">
      <t>サクセイ</t>
    </rPh>
    <rPh sb="20" eb="22">
      <t>ヒヨウ</t>
    </rPh>
    <phoneticPr fontId="2"/>
  </si>
  <si>
    <r>
      <t xml:space="preserve">調査票
</t>
    </r>
    <r>
      <rPr>
        <sz val="6"/>
        <color theme="0" tint="-0.249977111117893"/>
        <rFont val="ＭＳ Ｐゴシック"/>
        <family val="3"/>
        <charset val="128"/>
      </rPr>
      <t>(未請求冊数)</t>
    </r>
    <rPh sb="0" eb="3">
      <t>チョウサヒョウ</t>
    </rPh>
    <rPh sb="5" eb="6">
      <t>ミ</t>
    </rPh>
    <rPh sb="6" eb="8">
      <t>セイキュウ</t>
    </rPh>
    <rPh sb="8" eb="10">
      <t>サッスウ</t>
    </rPh>
    <phoneticPr fontId="12"/>
  </si>
  <si>
    <r>
      <t xml:space="preserve">同意取得費
</t>
    </r>
    <r>
      <rPr>
        <sz val="6"/>
        <color theme="0" tint="-0.249977111117893"/>
        <rFont val="ＭＳ Ｐゴシック"/>
        <family val="3"/>
        <charset val="128"/>
      </rPr>
      <t>（請求対象）</t>
    </r>
    <rPh sb="0" eb="4">
      <t>ドウイシュトク</t>
    </rPh>
    <rPh sb="4" eb="5">
      <t>ヒ</t>
    </rPh>
    <rPh sb="7" eb="9">
      <t>セイキュウ</t>
    </rPh>
    <rPh sb="9" eb="11">
      <t>タイショウ</t>
    </rPh>
    <phoneticPr fontId="12"/>
  </si>
  <si>
    <t>製販後調査 調査概要</t>
    <rPh sb="0" eb="2">
      <t>セイハン</t>
    </rPh>
    <rPh sb="1" eb="2">
      <t>ハン</t>
    </rPh>
    <rPh sb="2" eb="3">
      <t>ゴ</t>
    </rPh>
    <rPh sb="3" eb="5">
      <t>チョウサ</t>
    </rPh>
    <rPh sb="6" eb="10">
      <t>チョウサガイヨウ</t>
    </rPh>
    <phoneticPr fontId="2"/>
  </si>
  <si>
    <t>委員会審査費用　事務局記載欄</t>
    <rPh sb="0" eb="3">
      <t>イインカイ</t>
    </rPh>
    <rPh sb="3" eb="7">
      <t>シンサヒヨウ</t>
    </rPh>
    <rPh sb="13" eb="14">
      <t>ラン</t>
    </rPh>
    <phoneticPr fontId="12"/>
  </si>
  <si>
    <t>1例当たりの
冊数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</si>
</sst>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yyyy/m/d;@"/>
    <numFmt numFmtId="177" formatCode="#,##0_);[Red]\(#,##0\)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333333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3" tint="0.39997558519241921"/>
      <name val="ＭＳ Ｐゴシック"/>
      <family val="3"/>
      <charset val="128"/>
    </font>
    <font>
      <sz val="11"/>
      <color theme="4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b/>
      <sz val="11"/>
      <color theme="4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1"/>
      <color rgb="FF191919"/>
      <name val="ＭＳ 明朝"/>
      <family val="1"/>
      <charset val="128"/>
    </font>
    <font>
      <sz val="12"/>
      <color rgb="FF000000"/>
      <name val="ＭＳ Ｐ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0"/>
      <color theme="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0"/>
      <color theme="0" tint="-0.249977111117893"/>
      <name val="Times New Roman"/>
      <family val="1"/>
    </font>
    <font>
      <sz val="10"/>
      <color theme="0" tint="-0.249977111117893"/>
      <name val="ＭＳ Ｐゴシック"/>
      <family val="3"/>
      <charset val="128"/>
    </font>
    <font>
      <sz val="8"/>
      <color theme="0" tint="-0.24997711111789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color theme="0" tint="-0.249977111117893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/>
    <xf numFmtId="6" fontId="34" fillId="0" borderId="0" applyFont="0" applyFill="0" applyBorder="0" applyAlignment="0" applyProtection="0">
      <alignment vertical="center"/>
    </xf>
    <xf numFmtId="6" fontId="34" fillId="0" borderId="0" applyFon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1" fontId="0" fillId="0" borderId="0" xfId="0" applyNumberFormat="1" applyProtection="1">
      <alignment vertical="center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49" fontId="1" fillId="0" borderId="0" xfId="2" applyNumberFormat="1" applyAlignment="1" applyProtection="1">
      <alignment horizontal="left" vertical="center"/>
      <protection locked="0"/>
    </xf>
    <xf numFmtId="0" fontId="1" fillId="0" borderId="0" xfId="2" applyProtection="1">
      <alignment vertical="center"/>
      <protection locked="0"/>
    </xf>
    <xf numFmtId="0" fontId="1" fillId="3" borderId="15" xfId="2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3" borderId="17" xfId="2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41" fontId="44" fillId="0" borderId="0" xfId="0" applyNumberFormat="1" applyFont="1" applyProtection="1">
      <alignment vertical="center"/>
      <protection locked="0"/>
    </xf>
    <xf numFmtId="0" fontId="44" fillId="0" borderId="0" xfId="0" applyFont="1" applyProtection="1">
      <alignment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Protection="1">
      <alignment vertical="center"/>
      <protection locked="0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Protection="1">
      <alignment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25" fillId="0" borderId="0" xfId="0" applyFont="1" applyProtection="1">
      <alignment vertical="center"/>
      <protection locked="0"/>
    </xf>
    <xf numFmtId="0" fontId="34" fillId="0" borderId="0" xfId="3" applyAlignment="1" applyProtection="1">
      <alignment horizontal="left" vertical="top"/>
      <protection locked="0"/>
    </xf>
    <xf numFmtId="0" fontId="34" fillId="0" borderId="0" xfId="3" applyAlignment="1" applyProtection="1">
      <alignment horizontal="center" vertical="top"/>
      <protection locked="0"/>
    </xf>
    <xf numFmtId="0" fontId="45" fillId="0" borderId="0" xfId="3" applyFont="1" applyAlignment="1" applyProtection="1">
      <alignment horizontal="left" vertical="top"/>
      <protection locked="0"/>
    </xf>
    <xf numFmtId="0" fontId="48" fillId="0" borderId="0" xfId="3" applyFont="1" applyFill="1" applyAlignment="1" applyProtection="1">
      <alignment horizontal="center" vertical="top"/>
      <protection locked="0"/>
    </xf>
    <xf numFmtId="0" fontId="45" fillId="0" borderId="47" xfId="3" applyFont="1" applyBorder="1" applyAlignment="1" applyProtection="1">
      <alignment horizontal="left" vertical="top"/>
      <protection locked="0"/>
    </xf>
    <xf numFmtId="0" fontId="35" fillId="0" borderId="0" xfId="3" applyFont="1" applyAlignment="1" applyProtection="1">
      <alignment horizontal="center" vertical="center"/>
      <protection locked="0"/>
    </xf>
    <xf numFmtId="0" fontId="39" fillId="0" borderId="0" xfId="3" applyFont="1" applyAlignment="1" applyProtection="1">
      <alignment horizontal="center" vertical="center"/>
      <protection locked="0"/>
    </xf>
    <xf numFmtId="0" fontId="46" fillId="0" borderId="53" xfId="3" applyFont="1" applyBorder="1" applyAlignment="1" applyProtection="1">
      <alignment horizontal="center" vertical="top"/>
      <protection locked="0"/>
    </xf>
    <xf numFmtId="0" fontId="46" fillId="0" borderId="46" xfId="3" applyFont="1" applyBorder="1" applyAlignment="1" applyProtection="1">
      <alignment horizontal="center" vertical="top"/>
      <protection locked="0"/>
    </xf>
    <xf numFmtId="0" fontId="46" fillId="0" borderId="51" xfId="3" applyFont="1" applyBorder="1" applyAlignment="1" applyProtection="1">
      <alignment horizontal="center" vertical="top"/>
      <protection locked="0"/>
    </xf>
    <xf numFmtId="0" fontId="45" fillId="0" borderId="48" xfId="3" applyFont="1" applyBorder="1" applyAlignment="1" applyProtection="1">
      <alignment horizontal="left" vertical="top"/>
      <protection locked="0"/>
    </xf>
    <xf numFmtId="0" fontId="46" fillId="0" borderId="54" xfId="3" applyFont="1" applyBorder="1" applyAlignment="1" applyProtection="1">
      <alignment horizontal="center" vertical="center"/>
      <protection locked="0"/>
    </xf>
    <xf numFmtId="6" fontId="46" fillId="0" borderId="51" xfId="3" applyNumberFormat="1" applyFont="1" applyBorder="1" applyAlignment="1" applyProtection="1">
      <alignment horizontal="center" vertical="center"/>
      <protection locked="0"/>
    </xf>
    <xf numFmtId="0" fontId="46" fillId="0" borderId="51" xfId="3" applyFont="1" applyBorder="1" applyAlignment="1" applyProtection="1">
      <alignment horizontal="center" vertical="center"/>
      <protection locked="0"/>
    </xf>
    <xf numFmtId="0" fontId="37" fillId="0" borderId="0" xfId="3" applyFont="1" applyAlignment="1" applyProtection="1">
      <alignment horizontal="center" vertical="center"/>
      <protection locked="0"/>
    </xf>
    <xf numFmtId="0" fontId="46" fillId="0" borderId="53" xfId="3" applyFont="1" applyBorder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horizontal="left" vertical="top"/>
      <protection locked="0"/>
    </xf>
    <xf numFmtId="6" fontId="46" fillId="0" borderId="54" xfId="3" applyNumberFormat="1" applyFont="1" applyBorder="1" applyAlignment="1" applyProtection="1">
      <alignment horizontal="center" vertical="center"/>
      <protection locked="0"/>
    </xf>
    <xf numFmtId="0" fontId="47" fillId="0" borderId="53" xfId="3" applyFont="1" applyBorder="1" applyAlignment="1" applyProtection="1">
      <alignment horizontal="center" vertical="center" wrapText="1"/>
      <protection locked="0"/>
    </xf>
    <xf numFmtId="0" fontId="46" fillId="0" borderId="52" xfId="3" applyFont="1" applyBorder="1" applyAlignment="1" applyProtection="1">
      <alignment horizontal="center" vertical="center"/>
      <protection locked="0"/>
    </xf>
    <xf numFmtId="6" fontId="46" fillId="0" borderId="53" xfId="3" applyNumberFormat="1" applyFont="1" applyBorder="1" applyAlignment="1" applyProtection="1">
      <alignment horizontal="center" vertical="center"/>
      <protection locked="0"/>
    </xf>
    <xf numFmtId="6" fontId="36" fillId="0" borderId="0" xfId="4" applyFont="1" applyFill="1" applyBorder="1" applyAlignment="1" applyProtection="1">
      <alignment vertical="top"/>
      <protection locked="0"/>
    </xf>
    <xf numFmtId="6" fontId="46" fillId="0" borderId="52" xfId="3" applyNumberFormat="1" applyFont="1" applyBorder="1" applyAlignment="1" applyProtection="1">
      <alignment horizontal="center" vertical="center"/>
      <protection locked="0"/>
    </xf>
    <xf numFmtId="0" fontId="34" fillId="0" borderId="46" xfId="3" applyBorder="1" applyAlignment="1" applyProtection="1">
      <alignment horizontal="center" vertical="top"/>
      <protection locked="0"/>
    </xf>
    <xf numFmtId="6" fontId="20" fillId="0" borderId="46" xfId="1" applyFont="1" applyBorder="1" applyAlignment="1" applyProtection="1">
      <alignment horizontal="center" vertical="top"/>
      <protection locked="0"/>
    </xf>
    <xf numFmtId="0" fontId="34" fillId="0" borderId="46" xfId="3" applyBorder="1" applyAlignment="1" applyProtection="1">
      <alignment horizontal="left" vertical="top"/>
      <protection locked="0"/>
    </xf>
    <xf numFmtId="6" fontId="34" fillId="0" borderId="0" xfId="3" applyNumberFormat="1" applyAlignment="1" applyProtection="1">
      <alignment horizontal="center" vertical="top"/>
      <protection locked="0"/>
    </xf>
    <xf numFmtId="0" fontId="9" fillId="0" borderId="0" xfId="0" applyFont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1" fillId="0" borderId="24" xfId="2" applyBorder="1" applyAlignment="1" applyProtection="1">
      <alignment horizontal="center" vertical="center"/>
      <protection locked="0"/>
    </xf>
    <xf numFmtId="0" fontId="1" fillId="3" borderId="25" xfId="2" applyFill="1" applyBorder="1" applyAlignment="1" applyProtection="1">
      <alignment horizontal="center" vertical="center"/>
      <protection locked="0"/>
    </xf>
    <xf numFmtId="0" fontId="1" fillId="0" borderId="25" xfId="2" applyBorder="1" applyAlignment="1" applyProtection="1">
      <alignment horizontal="center" vertical="center"/>
      <protection locked="0"/>
    </xf>
    <xf numFmtId="0" fontId="1" fillId="3" borderId="26" xfId="2" applyFill="1" applyBorder="1" applyAlignment="1" applyProtection="1">
      <alignment horizontal="center" vertical="center"/>
      <protection locked="0"/>
    </xf>
    <xf numFmtId="0" fontId="1" fillId="0" borderId="26" xfId="2" applyBorder="1" applyAlignment="1" applyProtection="1">
      <alignment horizontal="center" vertical="center"/>
      <protection locked="0"/>
    </xf>
    <xf numFmtId="0" fontId="15" fillId="3" borderId="25" xfId="2" applyFont="1" applyFill="1" applyBorder="1" applyAlignment="1" applyProtection="1">
      <alignment horizontal="center" vertical="center" wrapText="1"/>
      <protection locked="0"/>
    </xf>
    <xf numFmtId="0" fontId="1" fillId="3" borderId="25" xfId="2" applyFill="1" applyBorder="1" applyAlignment="1" applyProtection="1">
      <alignment horizontal="center" vertical="center" wrapText="1"/>
      <protection locked="0"/>
    </xf>
    <xf numFmtId="0" fontId="1" fillId="0" borderId="16" xfId="2" applyBorder="1" applyAlignment="1" applyProtection="1">
      <alignment horizontal="center" vertical="center"/>
      <protection locked="0"/>
    </xf>
    <xf numFmtId="49" fontId="1" fillId="3" borderId="25" xfId="2" applyNumberFormat="1" applyFill="1" applyBorder="1" applyAlignment="1" applyProtection="1">
      <alignment horizontal="center" vertical="center"/>
      <protection locked="0"/>
    </xf>
    <xf numFmtId="49" fontId="1" fillId="3" borderId="27" xfId="2" applyNumberFormat="1" applyFill="1" applyBorder="1" applyAlignment="1" applyProtection="1">
      <alignment horizontal="center" vertical="center" wrapText="1"/>
      <protection locked="0"/>
    </xf>
    <xf numFmtId="41" fontId="7" fillId="0" borderId="0" xfId="2" applyNumberFormat="1" applyFont="1" applyAlignment="1" applyProtection="1">
      <alignment horizontal="center" vertical="center" wrapText="1"/>
      <protection locked="0"/>
    </xf>
    <xf numFmtId="176" fontId="7" fillId="4" borderId="3" xfId="2" applyNumberFormat="1" applyFont="1" applyFill="1" applyBorder="1" applyAlignment="1" applyProtection="1">
      <alignment horizontal="center" vertical="center"/>
      <protection locked="0"/>
    </xf>
    <xf numFmtId="0" fontId="20" fillId="0" borderId="6" xfId="2" applyFont="1" applyBorder="1" applyAlignment="1" applyProtection="1">
      <alignment horizontal="center"/>
      <protection locked="0"/>
    </xf>
    <xf numFmtId="176" fontId="7" fillId="2" borderId="3" xfId="2" applyNumberFormat="1" applyFont="1" applyFill="1" applyBorder="1" applyAlignment="1" applyProtection="1">
      <alignment horizontal="center" vertical="center"/>
      <protection locked="0"/>
    </xf>
    <xf numFmtId="176" fontId="7" fillId="2" borderId="29" xfId="2" applyNumberFormat="1" applyFont="1" applyFill="1" applyBorder="1" applyAlignment="1" applyProtection="1">
      <alignment horizontal="center" vertical="center"/>
      <protection locked="0"/>
    </xf>
    <xf numFmtId="176" fontId="7" fillId="4" borderId="2" xfId="2" applyNumberFormat="1" applyFont="1" applyFill="1" applyBorder="1" applyAlignment="1" applyProtection="1">
      <alignment horizontal="center" vertical="center"/>
      <protection locked="0"/>
    </xf>
    <xf numFmtId="0" fontId="20" fillId="0" borderId="7" xfId="2" applyFont="1" applyBorder="1" applyAlignment="1" applyProtection="1">
      <alignment horizontal="center"/>
      <protection locked="0"/>
    </xf>
    <xf numFmtId="176" fontId="19" fillId="2" borderId="2" xfId="2" applyNumberFormat="1" applyFont="1" applyFill="1" applyBorder="1" applyAlignment="1" applyProtection="1">
      <alignment horizontal="center" vertical="center"/>
      <protection locked="0"/>
    </xf>
    <xf numFmtId="176" fontId="10" fillId="2" borderId="2" xfId="2" applyNumberFormat="1" applyFont="1" applyFill="1" applyBorder="1" applyAlignment="1" applyProtection="1">
      <alignment horizontal="center" vertical="center"/>
      <protection locked="0"/>
    </xf>
    <xf numFmtId="176" fontId="10" fillId="2" borderId="31" xfId="2" applyNumberFormat="1" applyFont="1" applyFill="1" applyBorder="1" applyAlignment="1" applyProtection="1">
      <alignment horizontal="center" vertical="center"/>
      <protection locked="0"/>
    </xf>
    <xf numFmtId="49" fontId="6" fillId="4" borderId="8" xfId="2" applyNumberFormat="1" applyFont="1" applyFill="1" applyBorder="1" applyAlignment="1" applyProtection="1">
      <alignment wrapText="1"/>
      <protection locked="0"/>
    </xf>
    <xf numFmtId="6" fontId="0" fillId="0" borderId="0" xfId="1" applyFont="1" applyProtection="1">
      <alignment vertical="center"/>
      <protection locked="0"/>
    </xf>
    <xf numFmtId="49" fontId="6" fillId="4" borderId="2" xfId="2" applyNumberFormat="1" applyFont="1" applyFill="1" applyBorder="1" applyAlignment="1" applyProtection="1">
      <protection locked="0"/>
    </xf>
    <xf numFmtId="0" fontId="7" fillId="0" borderId="7" xfId="2" applyFont="1" applyBorder="1" applyAlignment="1" applyProtection="1">
      <alignment horizontal="center"/>
      <protection locked="0"/>
    </xf>
    <xf numFmtId="176" fontId="20" fillId="2" borderId="2" xfId="2" applyNumberFormat="1" applyFont="1" applyFill="1" applyBorder="1" applyAlignment="1" applyProtection="1">
      <alignment horizontal="center" vertical="center"/>
      <protection locked="0"/>
    </xf>
    <xf numFmtId="176" fontId="7" fillId="2" borderId="2" xfId="2" applyNumberFormat="1" applyFont="1" applyFill="1" applyBorder="1" applyAlignment="1" applyProtection="1">
      <alignment horizontal="center" vertical="center"/>
      <protection locked="0"/>
    </xf>
    <xf numFmtId="176" fontId="7" fillId="2" borderId="31" xfId="2" applyNumberFormat="1" applyFont="1" applyFill="1" applyBorder="1" applyAlignment="1" applyProtection="1">
      <alignment horizontal="center" vertical="center"/>
      <protection locked="0"/>
    </xf>
    <xf numFmtId="49" fontId="1" fillId="4" borderId="8" xfId="2" applyNumberFormat="1" applyFill="1" applyBorder="1" applyAlignment="1" applyProtection="1">
      <alignment horizontal="center" vertical="center"/>
      <protection locked="0"/>
    </xf>
    <xf numFmtId="49" fontId="1" fillId="4" borderId="2" xfId="2" applyNumberForma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Protection="1">
      <alignment vertical="center"/>
      <protection locked="0"/>
    </xf>
    <xf numFmtId="0" fontId="9" fillId="2" borderId="12" xfId="0" applyFont="1" applyFill="1" applyBorder="1" applyProtection="1">
      <alignment vertical="center"/>
      <protection locked="0"/>
    </xf>
    <xf numFmtId="0" fontId="9" fillId="2" borderId="2" xfId="0" applyFont="1" applyFill="1" applyBorder="1" applyProtection="1">
      <alignment vertical="center"/>
      <protection locked="0"/>
    </xf>
    <xf numFmtId="0" fontId="9" fillId="2" borderId="31" xfId="0" applyFont="1" applyFill="1" applyBorder="1" applyProtection="1">
      <alignment vertical="center"/>
      <protection locked="0"/>
    </xf>
    <xf numFmtId="0" fontId="1" fillId="0" borderId="0" xfId="2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6" fontId="0" fillId="0" borderId="0" xfId="0" applyNumberForma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23" fillId="0" borderId="0" xfId="0" applyFo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Protection="1">
      <alignment vertical="center"/>
      <protection locked="0"/>
    </xf>
    <xf numFmtId="177" fontId="17" fillId="0" borderId="0" xfId="0" applyNumberFormat="1" applyFo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2" xfId="0" applyBorder="1" applyProtection="1">
      <alignment vertical="center"/>
    </xf>
    <xf numFmtId="0" fontId="0" fillId="0" borderId="33" xfId="0" applyBorder="1" applyAlignment="1" applyProtection="1">
      <alignment horizontal="center" vertical="center"/>
    </xf>
    <xf numFmtId="177" fontId="0" fillId="0" borderId="4" xfId="0" applyNumberFormat="1" applyBorder="1" applyProtection="1">
      <alignment vertical="center"/>
    </xf>
    <xf numFmtId="177" fontId="0" fillId="0" borderId="1" xfId="0" applyNumberFormat="1" applyBorder="1" applyProtection="1">
      <alignment vertical="center"/>
    </xf>
    <xf numFmtId="177" fontId="33" fillId="0" borderId="41" xfId="0" applyNumberFormat="1" applyFont="1" applyBorder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49" fontId="1" fillId="3" borderId="1" xfId="2" applyNumberFormat="1" applyFill="1" applyBorder="1" applyAlignment="1" applyProtection="1">
      <alignment horizontal="center" vertical="center" wrapText="1"/>
      <protection locked="0"/>
    </xf>
    <xf numFmtId="49" fontId="1" fillId="3" borderId="34" xfId="2" applyNumberFormat="1" applyFill="1" applyBorder="1" applyAlignment="1" applyProtection="1">
      <alignment horizontal="center" vertical="center" wrapText="1"/>
      <protection locked="0"/>
    </xf>
    <xf numFmtId="49" fontId="1" fillId="3" borderId="1" xfId="2" applyNumberFormat="1" applyFill="1" applyBorder="1" applyAlignment="1" applyProtection="1">
      <alignment horizontal="center" vertical="center"/>
      <protection locked="0"/>
    </xf>
    <xf numFmtId="49" fontId="1" fillId="3" borderId="34" xfId="2" applyNumberFormat="1" applyFill="1" applyBorder="1" applyAlignment="1" applyProtection="1">
      <alignment horizontal="center" vertical="center"/>
      <protection locked="0"/>
    </xf>
    <xf numFmtId="0" fontId="18" fillId="3" borderId="8" xfId="2" applyFont="1" applyFill="1" applyBorder="1" applyAlignment="1" applyProtection="1">
      <alignment horizontal="center" vertical="center" wrapText="1"/>
      <protection locked="0"/>
    </xf>
    <xf numFmtId="0" fontId="18" fillId="3" borderId="33" xfId="2" applyFont="1" applyFill="1" applyBorder="1" applyAlignment="1" applyProtection="1">
      <alignment horizontal="center" vertical="center" wrapText="1"/>
      <protection locked="0"/>
    </xf>
    <xf numFmtId="49" fontId="1" fillId="3" borderId="8" xfId="2" applyNumberFormat="1" applyFill="1" applyBorder="1" applyAlignment="1" applyProtection="1">
      <alignment horizontal="center" vertical="center"/>
      <protection locked="0"/>
    </xf>
    <xf numFmtId="49" fontId="7" fillId="0" borderId="8" xfId="2" applyNumberFormat="1" applyFont="1" applyBorder="1" applyAlignment="1" applyProtection="1">
      <alignment horizontal="center" vertical="center" wrapText="1"/>
      <protection locked="0"/>
    </xf>
    <xf numFmtId="49" fontId="6" fillId="0" borderId="8" xfId="2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23" fillId="0" borderId="3" xfId="0" applyFont="1" applyBorder="1" applyProtection="1">
      <alignment vertical="center"/>
      <protection locked="0"/>
    </xf>
    <xf numFmtId="0" fontId="23" fillId="0" borderId="37" xfId="0" applyFont="1" applyBorder="1" applyProtection="1">
      <alignment vertical="center"/>
      <protection locked="0"/>
    </xf>
    <xf numFmtId="0" fontId="23" fillId="0" borderId="6" xfId="0" applyFont="1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27" fillId="0" borderId="8" xfId="0" applyFont="1" applyBorder="1" applyProtection="1">
      <alignment vertical="center"/>
      <protection locked="0"/>
    </xf>
    <xf numFmtId="49" fontId="6" fillId="0" borderId="2" xfId="2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alignment vertical="center"/>
      <protection locked="0"/>
    </xf>
    <xf numFmtId="0" fontId="23" fillId="0" borderId="11" xfId="0" applyFont="1" applyBorder="1" applyProtection="1">
      <alignment vertical="center"/>
      <protection locked="0"/>
    </xf>
    <xf numFmtId="0" fontId="23" fillId="0" borderId="42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49" fontId="6" fillId="0" borderId="40" xfId="2" applyNumberFormat="1" applyFont="1" applyBorder="1" applyAlignment="1" applyProtection="1">
      <alignment horizontal="center" vertical="center" wrapText="1"/>
      <protection locked="0"/>
    </xf>
    <xf numFmtId="14" fontId="26" fillId="2" borderId="3" xfId="2" applyNumberFormat="1" applyFont="1" applyFill="1" applyBorder="1" applyAlignment="1" applyProtection="1">
      <alignment horizontal="center" vertical="center"/>
      <protection locked="0"/>
    </xf>
    <xf numFmtId="14" fontId="26" fillId="2" borderId="39" xfId="2" applyNumberFormat="1" applyFont="1" applyFill="1" applyBorder="1" applyAlignment="1" applyProtection="1">
      <alignment horizontal="center" vertical="center"/>
      <protection locked="0"/>
    </xf>
    <xf numFmtId="14" fontId="26" fillId="2" borderId="37" xfId="2" applyNumberFormat="1" applyFont="1" applyFill="1" applyBorder="1" applyAlignment="1" applyProtection="1">
      <alignment horizontal="center" vertical="center"/>
      <protection locked="0"/>
    </xf>
    <xf numFmtId="176" fontId="19" fillId="2" borderId="3" xfId="2" applyNumberFormat="1" applyFont="1" applyFill="1" applyBorder="1" applyAlignment="1" applyProtection="1">
      <alignment horizontal="center" vertical="center"/>
      <protection locked="0"/>
    </xf>
    <xf numFmtId="176" fontId="19" fillId="2" borderId="37" xfId="2" applyNumberFormat="1" applyFont="1" applyFill="1" applyBorder="1" applyAlignment="1" applyProtection="1">
      <alignment horizontal="center" vertical="center"/>
      <protection locked="0"/>
    </xf>
    <xf numFmtId="176" fontId="19" fillId="2" borderId="6" xfId="2" applyNumberFormat="1" applyFont="1" applyFill="1" applyBorder="1" applyAlignment="1" applyProtection="1">
      <alignment horizontal="center" vertical="center"/>
      <protection locked="0"/>
    </xf>
    <xf numFmtId="49" fontId="6" fillId="0" borderId="2" xfId="2" applyNumberFormat="1" applyFont="1" applyBorder="1" applyAlignment="1" applyProtection="1">
      <alignment horizontal="center" vertical="center"/>
      <protection locked="0"/>
    </xf>
    <xf numFmtId="176" fontId="7" fillId="2" borderId="12" xfId="2" applyNumberFormat="1" applyFont="1" applyFill="1" applyBorder="1" applyAlignment="1" applyProtection="1">
      <alignment horizontal="center" vertical="center"/>
      <protection locked="0"/>
    </xf>
    <xf numFmtId="176" fontId="7" fillId="2" borderId="38" xfId="2" applyNumberFormat="1" applyFont="1" applyFill="1" applyBorder="1" applyAlignment="1" applyProtection="1">
      <alignment horizontal="center" vertical="center"/>
      <protection locked="0"/>
    </xf>
    <xf numFmtId="176" fontId="19" fillId="2" borderId="36" xfId="2" applyNumberFormat="1" applyFont="1" applyFill="1" applyBorder="1" applyAlignment="1" applyProtection="1">
      <alignment horizontal="center" vertical="center"/>
      <protection locked="0"/>
    </xf>
    <xf numFmtId="176" fontId="19" fillId="2" borderId="7" xfId="2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14" fontId="19" fillId="2" borderId="3" xfId="2" applyNumberFormat="1" applyFont="1" applyFill="1" applyBorder="1" applyAlignment="1" applyProtection="1">
      <alignment horizontal="center" vertical="center"/>
      <protection locked="0"/>
    </xf>
    <xf numFmtId="14" fontId="19" fillId="2" borderId="37" xfId="2" applyNumberFormat="1" applyFont="1" applyFill="1" applyBorder="1" applyAlignment="1" applyProtection="1">
      <alignment horizontal="center" vertical="center"/>
      <protection locked="0"/>
    </xf>
    <xf numFmtId="14" fontId="19" fillId="2" borderId="6" xfId="2" applyNumberFormat="1" applyFont="1" applyFill="1" applyBorder="1" applyAlignment="1" applyProtection="1">
      <alignment horizontal="center" vertical="center"/>
      <protection locked="0"/>
    </xf>
    <xf numFmtId="176" fontId="19" fillId="2" borderId="12" xfId="2" applyNumberFormat="1" applyFont="1" applyFill="1" applyBorder="1" applyAlignment="1" applyProtection="1">
      <alignment horizontal="center" vertical="center"/>
      <protection locked="0"/>
    </xf>
    <xf numFmtId="176" fontId="19" fillId="2" borderId="38" xfId="2" applyNumberFormat="1" applyFont="1" applyFill="1" applyBorder="1" applyAlignment="1" applyProtection="1">
      <alignment horizontal="center" vertical="center"/>
      <protection locked="0"/>
    </xf>
    <xf numFmtId="176" fontId="19" fillId="2" borderId="43" xfId="2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14" fontId="26" fillId="2" borderId="6" xfId="2" applyNumberFormat="1" applyFont="1" applyFill="1" applyBorder="1" applyAlignment="1" applyProtection="1">
      <alignment horizontal="center" vertical="center"/>
      <protection locked="0"/>
    </xf>
    <xf numFmtId="176" fontId="7" fillId="2" borderId="43" xfId="2" applyNumberFormat="1" applyFont="1" applyFill="1" applyBorder="1" applyAlignment="1" applyProtection="1">
      <alignment horizontal="center" vertical="center"/>
      <protection locked="0"/>
    </xf>
    <xf numFmtId="0" fontId="0" fillId="0" borderId="33" xfId="0" applyBorder="1" applyProtection="1">
      <alignment vertical="center"/>
      <protection locked="0"/>
    </xf>
    <xf numFmtId="9" fontId="25" fillId="0" borderId="1" xfId="0" applyNumberFormat="1" applyFont="1" applyBorder="1" applyAlignment="1" applyProtection="1">
      <alignment horizontal="center" vertical="center"/>
    </xf>
    <xf numFmtId="0" fontId="25" fillId="0" borderId="44" xfId="0" applyFont="1" applyBorder="1" applyProtection="1">
      <alignment vertical="center"/>
    </xf>
    <xf numFmtId="41" fontId="46" fillId="0" borderId="0" xfId="2" applyNumberFormat="1" applyFont="1" applyAlignment="1" applyProtection="1">
      <alignment horizontal="center" vertical="center" wrapText="1"/>
      <protection locked="0"/>
    </xf>
    <xf numFmtId="41" fontId="44" fillId="0" borderId="0" xfId="0" applyNumberFormat="1" applyFont="1" applyProtection="1">
      <alignment vertical="center"/>
    </xf>
    <xf numFmtId="0" fontId="50" fillId="0" borderId="0" xfId="0" applyFont="1" applyAlignment="1" applyProtection="1">
      <alignment horizontal="right" vertical="center"/>
    </xf>
    <xf numFmtId="6" fontId="44" fillId="0" borderId="0" xfId="1" applyFont="1" applyProtection="1">
      <alignment vertical="center"/>
      <protection locked="0"/>
    </xf>
    <xf numFmtId="0" fontId="51" fillId="0" borderId="0" xfId="2" applyFont="1" applyBorder="1" applyAlignment="1" applyProtection="1">
      <alignment vertical="center"/>
      <protection locked="0"/>
    </xf>
    <xf numFmtId="0" fontId="51" fillId="0" borderId="0" xfId="2" applyFont="1" applyBorder="1" applyAlignment="1" applyProtection="1">
      <alignment vertical="center"/>
    </xf>
    <xf numFmtId="6" fontId="44" fillId="0" borderId="0" xfId="0" applyNumberFormat="1" applyFont="1" applyProtection="1">
      <alignment vertical="center"/>
      <protection locked="0"/>
    </xf>
    <xf numFmtId="0" fontId="42" fillId="0" borderId="0" xfId="3" applyFont="1" applyAlignment="1" applyProtection="1">
      <alignment vertical="top"/>
      <protection locked="0"/>
    </xf>
    <xf numFmtId="0" fontId="43" fillId="3" borderId="1" xfId="3" applyFont="1" applyFill="1" applyBorder="1" applyAlignment="1" applyProtection="1">
      <alignment horizontal="center" vertical="top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0" fontId="42" fillId="0" borderId="36" xfId="3" applyFont="1" applyBorder="1" applyAlignment="1" applyProtection="1">
      <alignment horizontal="center" vertical="top"/>
      <protection locked="0"/>
    </xf>
    <xf numFmtId="177" fontId="9" fillId="3" borderId="15" xfId="0" applyNumberFormat="1" applyFont="1" applyFill="1" applyBorder="1" applyAlignment="1" applyProtection="1">
      <alignment horizontal="left" vertical="center"/>
      <protection locked="0"/>
    </xf>
    <xf numFmtId="177" fontId="9" fillId="3" borderId="13" xfId="0" applyNumberFormat="1" applyFont="1" applyFill="1" applyBorder="1" applyAlignment="1" applyProtection="1">
      <alignment horizontal="left" vertical="center"/>
      <protection locked="0"/>
    </xf>
    <xf numFmtId="177" fontId="0" fillId="0" borderId="15" xfId="0" applyNumberFormat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" fillId="3" borderId="13" xfId="2" applyFill="1" applyBorder="1" applyAlignment="1" applyProtection="1">
      <alignment horizontal="center" vertical="center"/>
      <protection locked="0"/>
    </xf>
    <xf numFmtId="0" fontId="1" fillId="3" borderId="14" xfId="2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1" fillId="0" borderId="13" xfId="2" applyBorder="1" applyAlignment="1" applyProtection="1">
      <alignment horizontal="center" vertical="center"/>
      <protection locked="0"/>
    </xf>
    <xf numFmtId="0" fontId="1" fillId="0" borderId="14" xfId="2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177" fontId="0" fillId="3" borderId="15" xfId="0" applyNumberFormat="1" applyFill="1" applyBorder="1" applyAlignment="1" applyProtection="1">
      <alignment horizontal="left" vertical="center"/>
      <protection locked="0"/>
    </xf>
    <xf numFmtId="177" fontId="0" fillId="3" borderId="13" xfId="0" applyNumberFormat="1" applyFill="1" applyBorder="1" applyAlignment="1" applyProtection="1">
      <alignment horizontal="left" vertical="center"/>
      <protection locked="0"/>
    </xf>
    <xf numFmtId="6" fontId="0" fillId="0" borderId="15" xfId="1" applyFont="1" applyBorder="1" applyAlignment="1" applyProtection="1">
      <alignment horizontal="center" vertical="center"/>
      <protection locked="0"/>
    </xf>
    <xf numFmtId="6" fontId="0" fillId="0" borderId="41" xfId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6" fillId="0" borderId="50" xfId="3" applyFont="1" applyBorder="1" applyAlignment="1" applyProtection="1">
      <alignment horizontal="center" vertical="top"/>
      <protection locked="0"/>
    </xf>
    <xf numFmtId="0" fontId="46" fillId="0" borderId="55" xfId="3" applyFont="1" applyBorder="1" applyAlignment="1" applyProtection="1">
      <alignment horizontal="center" vertical="top"/>
      <protection locked="0"/>
    </xf>
    <xf numFmtId="0" fontId="46" fillId="0" borderId="48" xfId="3" applyFont="1" applyBorder="1" applyAlignment="1" applyProtection="1">
      <alignment horizontal="center" vertical="top"/>
      <protection locked="0"/>
    </xf>
    <xf numFmtId="0" fontId="46" fillId="0" borderId="56" xfId="3" applyFont="1" applyBorder="1" applyAlignment="1" applyProtection="1">
      <alignment horizontal="center" vertical="top"/>
      <protection locked="0"/>
    </xf>
    <xf numFmtId="0" fontId="46" fillId="0" borderId="49" xfId="3" applyFont="1" applyBorder="1" applyAlignment="1" applyProtection="1">
      <alignment horizontal="center" vertical="top"/>
      <protection locked="0"/>
    </xf>
    <xf numFmtId="0" fontId="46" fillId="0" borderId="57" xfId="3" applyFont="1" applyBorder="1" applyAlignment="1" applyProtection="1">
      <alignment horizontal="center" vertical="top"/>
      <protection locked="0"/>
    </xf>
    <xf numFmtId="0" fontId="46" fillId="0" borderId="46" xfId="3" applyFont="1" applyBorder="1" applyAlignment="1" applyProtection="1">
      <alignment horizontal="center" vertical="top"/>
      <protection locked="0"/>
    </xf>
    <xf numFmtId="0" fontId="15" fillId="0" borderId="45" xfId="3" applyFont="1" applyBorder="1" applyAlignment="1" applyProtection="1">
      <alignment horizontal="center" vertical="center"/>
      <protection locked="0"/>
    </xf>
    <xf numFmtId="0" fontId="40" fillId="0" borderId="2" xfId="3" applyFont="1" applyBorder="1" applyAlignment="1" applyProtection="1">
      <alignment horizontal="center" vertical="center"/>
      <protection locked="0"/>
    </xf>
    <xf numFmtId="6" fontId="38" fillId="0" borderId="1" xfId="1" applyFont="1" applyFill="1" applyBorder="1" applyAlignment="1" applyProtection="1">
      <alignment horizontal="center" vertical="center"/>
    </xf>
    <xf numFmtId="6" fontId="38" fillId="0" borderId="4" xfId="1" applyFont="1" applyBorder="1" applyAlignment="1" applyProtection="1">
      <alignment horizontal="center" vertical="center"/>
    </xf>
    <xf numFmtId="6" fontId="38" fillId="0" borderId="5" xfId="1" applyFont="1" applyBorder="1" applyAlignment="1" applyProtection="1">
      <alignment horizontal="center" vertical="center"/>
    </xf>
    <xf numFmtId="6" fontId="38" fillId="0" borderId="45" xfId="1" applyFont="1" applyBorder="1" applyAlignment="1" applyProtection="1">
      <alignment horizontal="center" vertical="center"/>
    </xf>
    <xf numFmtId="6" fontId="41" fillId="0" borderId="2" xfId="1" applyFont="1" applyFill="1" applyBorder="1" applyAlignment="1" applyProtection="1">
      <alignment horizontal="center" vertical="center"/>
    </xf>
    <xf numFmtId="177" fontId="0" fillId="0" borderId="4" xfId="0" applyNumberFormat="1" applyBorder="1" applyAlignment="1" applyProtection="1">
      <alignment horizontal="right" vertical="center"/>
    </xf>
    <xf numFmtId="177" fontId="0" fillId="0" borderId="5" xfId="0" applyNumberFormat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176" fontId="11" fillId="0" borderId="2" xfId="2" applyNumberFormat="1" applyFont="1" applyBorder="1" applyAlignment="1" applyProtection="1">
      <alignment horizontal="center" vertical="center"/>
      <protection locked="0"/>
    </xf>
    <xf numFmtId="0" fontId="15" fillId="0" borderId="8" xfId="2" applyFont="1" applyBorder="1" applyAlignment="1" applyProtection="1">
      <alignment horizontal="center" vertical="center"/>
      <protection locked="0"/>
    </xf>
    <xf numFmtId="0" fontId="15" fillId="0" borderId="2" xfId="2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" fillId="0" borderId="28" xfId="2" applyBorder="1" applyAlignment="1" applyProtection="1">
      <alignment horizontal="center" vertical="center"/>
      <protection locked="0"/>
    </xf>
    <xf numFmtId="0" fontId="1" fillId="0" borderId="30" xfId="2" applyBorder="1" applyAlignment="1" applyProtection="1">
      <alignment horizontal="center"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6" fontId="1" fillId="0" borderId="8" xfId="2" applyNumberFormat="1" applyBorder="1" applyAlignment="1" applyProtection="1">
      <alignment horizontal="center" vertical="center"/>
      <protection locked="0"/>
    </xf>
    <xf numFmtId="176" fontId="1" fillId="0" borderId="2" xfId="2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9" xfId="2" applyBorder="1" applyAlignment="1" applyProtection="1">
      <alignment horizontal="center" vertical="center"/>
      <protection locked="0"/>
    </xf>
    <xf numFmtId="0" fontId="1" fillId="0" borderId="10" xfId="2" applyBorder="1" applyAlignment="1" applyProtection="1">
      <alignment horizontal="center" vertical="center"/>
      <protection locked="0"/>
    </xf>
    <xf numFmtId="0" fontId="1" fillId="0" borderId="8" xfId="2" applyNumberFormat="1" applyBorder="1" applyAlignment="1" applyProtection="1">
      <alignment horizontal="center" vertical="center"/>
      <protection locked="0"/>
    </xf>
    <xf numFmtId="0" fontId="1" fillId="0" borderId="2" xfId="2" applyNumberFormat="1" applyBorder="1" applyAlignment="1" applyProtection="1">
      <alignment horizontal="center" vertical="center"/>
      <protection locked="0"/>
    </xf>
    <xf numFmtId="0" fontId="1" fillId="0" borderId="8" xfId="2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1" fillId="0" borderId="8" xfId="2" applyNumberForma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6" fontId="0" fillId="0" borderId="15" xfId="1" applyFont="1" applyBorder="1" applyAlignment="1" applyProtection="1">
      <alignment horizontal="center" vertical="center"/>
    </xf>
    <xf numFmtId="0" fontId="18" fillId="0" borderId="28" xfId="2" applyFont="1" applyBorder="1" applyAlignment="1" applyProtection="1">
      <alignment horizontal="center" vertical="center"/>
      <protection locked="0"/>
    </xf>
    <xf numFmtId="0" fontId="18" fillId="0" borderId="30" xfId="2" applyFont="1" applyBorder="1" applyAlignment="1" applyProtection="1">
      <alignment horizontal="center" vertical="center"/>
      <protection locked="0"/>
    </xf>
    <xf numFmtId="0" fontId="1" fillId="0" borderId="8" xfId="2" applyNumberFormat="1" applyFont="1" applyBorder="1" applyAlignment="1" applyProtection="1">
      <alignment horizontal="center" vertical="center" wrapText="1"/>
      <protection locked="0"/>
    </xf>
    <xf numFmtId="49" fontId="1" fillId="0" borderId="2" xfId="2" applyNumberFormat="1" applyFont="1" applyBorder="1" applyAlignment="1" applyProtection="1">
      <alignment horizontal="center" vertical="center"/>
      <protection locked="0"/>
    </xf>
    <xf numFmtId="0" fontId="19" fillId="4" borderId="8" xfId="2" applyFont="1" applyFill="1" applyBorder="1" applyAlignment="1" applyProtection="1">
      <alignment horizontal="center" vertical="center" wrapText="1"/>
      <protection locked="0"/>
    </xf>
    <xf numFmtId="0" fontId="19" fillId="4" borderId="2" xfId="2" applyFont="1" applyFill="1" applyBorder="1" applyAlignment="1" applyProtection="1">
      <alignment horizontal="center" vertical="center"/>
      <protection locked="0"/>
    </xf>
    <xf numFmtId="0" fontId="1" fillId="0" borderId="8" xfId="2" applyFont="1" applyBorder="1" applyAlignment="1" applyProtection="1">
      <alignment horizontal="center" vertical="center"/>
      <protection locked="0"/>
    </xf>
    <xf numFmtId="0" fontId="1" fillId="0" borderId="2" xfId="2" applyFont="1" applyBorder="1" applyAlignment="1" applyProtection="1">
      <alignment horizontal="center" vertical="center"/>
      <protection locked="0"/>
    </xf>
    <xf numFmtId="176" fontId="1" fillId="0" borderId="8" xfId="2" applyNumberFormat="1" applyFont="1" applyBorder="1" applyAlignment="1" applyProtection="1">
      <alignment horizontal="center" vertical="center"/>
      <protection locked="0"/>
    </xf>
    <xf numFmtId="176" fontId="1" fillId="0" borderId="2" xfId="2" applyNumberFormat="1" applyFont="1" applyBorder="1" applyAlignment="1" applyProtection="1">
      <alignment horizontal="center" vertical="center"/>
      <protection locked="0"/>
    </xf>
    <xf numFmtId="0" fontId="1" fillId="0" borderId="9" xfId="2" applyFont="1" applyBorder="1" applyAlignment="1" applyProtection="1">
      <alignment horizontal="center" vertical="center"/>
      <protection locked="0"/>
    </xf>
    <xf numFmtId="0" fontId="1" fillId="0" borderId="10" xfId="2" applyFont="1" applyBorder="1" applyAlignment="1" applyProtection="1">
      <alignment horizontal="center" vertical="center"/>
      <protection locked="0"/>
    </xf>
    <xf numFmtId="0" fontId="1" fillId="0" borderId="11" xfId="2" applyFont="1" applyBorder="1" applyAlignment="1" applyProtection="1">
      <alignment horizontal="center" vertical="center"/>
      <protection locked="0"/>
    </xf>
    <xf numFmtId="14" fontId="1" fillId="0" borderId="8" xfId="2" applyNumberFormat="1" applyFont="1" applyBorder="1" applyAlignment="1" applyProtection="1">
      <alignment horizontal="center" vertical="center" wrapText="1"/>
      <protection locked="0"/>
    </xf>
    <xf numFmtId="0" fontId="1" fillId="0" borderId="13" xfId="2" applyBorder="1" applyAlignment="1" applyProtection="1">
      <alignment horizontal="center" vertical="center"/>
    </xf>
    <xf numFmtId="0" fontId="1" fillId="0" borderId="14" xfId="2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177" fontId="0" fillId="0" borderId="41" xfId="0" applyNumberForma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1" fillId="0" borderId="11" xfId="2" applyBorder="1" applyAlignment="1" applyProtection="1">
      <alignment horizontal="center" vertical="center"/>
      <protection locked="0"/>
    </xf>
    <xf numFmtId="0" fontId="28" fillId="0" borderId="8" xfId="2" applyFont="1" applyBorder="1" applyAlignment="1" applyProtection="1">
      <alignment horizontal="center" vertical="center" wrapText="1"/>
    </xf>
    <xf numFmtId="0" fontId="28" fillId="0" borderId="11" xfId="2" applyFont="1" applyBorder="1" applyAlignment="1" applyProtection="1">
      <alignment horizontal="center" vertical="center" wrapText="1"/>
    </xf>
    <xf numFmtId="0" fontId="28" fillId="0" borderId="2" xfId="2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3" borderId="8" xfId="2" applyFill="1" applyBorder="1" applyAlignment="1" applyProtection="1">
      <alignment horizontal="center" vertical="center"/>
      <protection locked="0"/>
    </xf>
    <xf numFmtId="0" fontId="1" fillId="3" borderId="2" xfId="2" applyFill="1" applyBorder="1" applyAlignment="1" applyProtection="1">
      <alignment horizontal="center" vertical="center"/>
      <protection locked="0"/>
    </xf>
    <xf numFmtId="0" fontId="1" fillId="3" borderId="8" xfId="2" applyFill="1" applyBorder="1" applyAlignment="1" applyProtection="1">
      <alignment horizontal="center" vertical="center" wrapText="1"/>
      <protection locked="0"/>
    </xf>
    <xf numFmtId="0" fontId="1" fillId="3" borderId="2" xfId="2" applyFill="1" applyBorder="1" applyAlignment="1" applyProtection="1">
      <alignment horizontal="center" vertical="center" wrapText="1"/>
      <protection locked="0"/>
    </xf>
    <xf numFmtId="49" fontId="1" fillId="3" borderId="8" xfId="2" applyNumberFormat="1" applyFill="1" applyBorder="1" applyAlignment="1" applyProtection="1">
      <alignment horizontal="center" vertical="center"/>
      <protection locked="0"/>
    </xf>
    <xf numFmtId="49" fontId="1" fillId="3" borderId="2" xfId="2" applyNumberFormat="1" applyFill="1" applyBorder="1" applyAlignment="1" applyProtection="1">
      <alignment horizontal="center" vertical="center"/>
      <protection locked="0"/>
    </xf>
    <xf numFmtId="0" fontId="28" fillId="0" borderId="2" xfId="2" applyFont="1" applyBorder="1" applyAlignment="1" applyProtection="1">
      <alignment horizontal="center" vertical="center"/>
    </xf>
    <xf numFmtId="14" fontId="0" fillId="0" borderId="20" xfId="0" applyNumberFormat="1" applyBorder="1" applyProtection="1">
      <alignment vertical="center"/>
      <protection locked="0"/>
    </xf>
    <xf numFmtId="14" fontId="0" fillId="0" borderId="19" xfId="0" applyNumberFormat="1" applyBorder="1" applyProtection="1">
      <alignment vertical="center"/>
      <protection locked="0"/>
    </xf>
    <xf numFmtId="14" fontId="0" fillId="0" borderId="20" xfId="0" applyNumberFormat="1" applyBorder="1" applyProtection="1">
      <alignment vertical="center"/>
    </xf>
    <xf numFmtId="14" fontId="0" fillId="0" borderId="19" xfId="0" applyNumberFormat="1" applyBorder="1" applyProtection="1">
      <alignment vertical="center"/>
    </xf>
    <xf numFmtId="14" fontId="0" fillId="0" borderId="9" xfId="0" applyNumberFormat="1" applyBorder="1" applyProtection="1">
      <alignment vertical="center"/>
      <protection locked="0"/>
    </xf>
    <xf numFmtId="14" fontId="0" fillId="0" borderId="35" xfId="0" applyNumberFormat="1" applyBorder="1" applyProtection="1">
      <alignment vertical="center"/>
      <protection locked="0"/>
    </xf>
    <xf numFmtId="14" fontId="0" fillId="0" borderId="4" xfId="0" applyNumberFormat="1" applyBorder="1" applyProtection="1">
      <alignment vertical="center"/>
      <protection locked="0"/>
    </xf>
    <xf numFmtId="14" fontId="0" fillId="0" borderId="5" xfId="0" applyNumberFormat="1" applyBorder="1" applyProtection="1">
      <alignment vertical="center"/>
      <protection locked="0"/>
    </xf>
    <xf numFmtId="14" fontId="0" fillId="0" borderId="9" xfId="0" applyNumberFormat="1" applyBorder="1" applyProtection="1">
      <alignment vertical="center"/>
    </xf>
    <xf numFmtId="14" fontId="0" fillId="0" borderId="35" xfId="0" applyNumberFormat="1" applyBorder="1" applyProtection="1">
      <alignment vertical="center"/>
    </xf>
    <xf numFmtId="14" fontId="0" fillId="0" borderId="4" xfId="0" applyNumberFormat="1" applyBorder="1" applyProtection="1">
      <alignment vertical="center"/>
    </xf>
    <xf numFmtId="14" fontId="0" fillId="0" borderId="5" xfId="0" applyNumberFormat="1" applyBorder="1" applyProtection="1">
      <alignment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58" xfId="0" applyFont="1" applyBorder="1" applyAlignment="1" applyProtection="1">
      <alignment horizontal="center" vertical="center"/>
      <protection locked="0"/>
    </xf>
  </cellXfs>
  <cellStyles count="6">
    <cellStyle name="通貨" xfId="1" builtinId="7"/>
    <cellStyle name="通貨 2" xfId="4" xr:uid="{6F8FCB44-8C40-4193-A224-8B581019D300}"/>
    <cellStyle name="通貨 3" xfId="5" xr:uid="{F4685005-0195-4AEA-AF06-7A6BFF3B25BC}"/>
    <cellStyle name="標準" xfId="0" builtinId="0"/>
    <cellStyle name="標準 2" xfId="2" xr:uid="{00000000-0005-0000-0000-000002000000}"/>
    <cellStyle name="標準 3" xfId="3" xr:uid="{4A3B65AC-69C5-47D0-811C-9F531306D253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CCFF"/>
      <color rgb="FFFFFF99"/>
      <color rgb="FFCCFFFF"/>
      <color rgb="FF66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FCC1-E30E-422E-AC34-2184B40DAA56}">
  <sheetPr>
    <pageSetUpPr fitToPage="1"/>
  </sheetPr>
  <dimension ref="A1:AC23"/>
  <sheetViews>
    <sheetView showZeros="0" tabSelected="1" view="pageBreakPreview" topLeftCell="A7" zoomScaleNormal="100" zoomScaleSheetLayoutView="100" workbookViewId="0">
      <selection activeCell="H5" sqref="H5"/>
    </sheetView>
  </sheetViews>
  <sheetFormatPr defaultRowHeight="13.2" x14ac:dyDescent="0.2"/>
  <cols>
    <col min="1" max="1" width="5.109375" style="30" customWidth="1"/>
    <col min="2" max="2" width="13.88671875" style="30" bestFit="1" customWidth="1"/>
    <col min="3" max="3" width="12.6640625" style="30" customWidth="1"/>
    <col min="4" max="4" width="5.21875" style="30" customWidth="1"/>
    <col min="5" max="5" width="12.33203125" style="30" customWidth="1"/>
    <col min="6" max="6" width="11.109375" style="30" customWidth="1"/>
    <col min="7" max="7" width="14.5546875" style="30" bestFit="1" customWidth="1"/>
    <col min="8" max="8" width="14.33203125" style="31" customWidth="1"/>
    <col min="9" max="9" width="12" style="30" customWidth="1"/>
    <col min="10" max="10" width="12.33203125" style="30" customWidth="1"/>
    <col min="11" max="14" width="13.33203125" style="30" customWidth="1"/>
    <col min="15" max="17" width="8.88671875" style="30"/>
    <col min="18" max="18" width="27.109375" style="30" customWidth="1"/>
    <col min="19" max="19" width="13.88671875" style="30" customWidth="1"/>
    <col min="20" max="20" width="31.33203125" style="30" bestFit="1" customWidth="1"/>
    <col min="21" max="16384" width="8.88671875" style="30"/>
  </cols>
  <sheetData>
    <row r="1" spans="1:29" s="1" customFormat="1" ht="21.75" customHeight="1" x14ac:dyDescent="0.2">
      <c r="L1" s="2" t="s">
        <v>17</v>
      </c>
      <c r="M1" s="187" t="s">
        <v>0</v>
      </c>
      <c r="N1" s="187"/>
      <c r="O1" s="3"/>
      <c r="R1" s="3"/>
      <c r="U1" s="3"/>
      <c r="V1" s="4"/>
      <c r="W1" s="4"/>
    </row>
    <row r="2" spans="1:29" s="1" customFormat="1" ht="22.5" customHeight="1" x14ac:dyDescent="0.2">
      <c r="A2" s="5" t="s">
        <v>118</v>
      </c>
      <c r="B2" s="6"/>
      <c r="C2" s="6"/>
      <c r="D2" s="6"/>
      <c r="E2" s="6"/>
      <c r="F2" s="6"/>
      <c r="G2" s="6"/>
      <c r="H2" s="6"/>
      <c r="I2" s="6"/>
      <c r="J2" s="7"/>
      <c r="V2" s="4"/>
      <c r="W2" s="4"/>
    </row>
    <row r="3" spans="1:29" s="1" customFormat="1" ht="39.75" customHeight="1" x14ac:dyDescent="0.2">
      <c r="A3" s="8"/>
      <c r="B3" s="9" t="s">
        <v>18</v>
      </c>
      <c r="C3" s="188"/>
      <c r="D3" s="189"/>
      <c r="E3" s="189"/>
      <c r="F3" s="190" t="s">
        <v>10</v>
      </c>
      <c r="G3" s="191"/>
      <c r="H3" s="309"/>
      <c r="I3" s="310"/>
      <c r="J3" s="311"/>
      <c r="K3" s="10" t="s">
        <v>83</v>
      </c>
      <c r="L3" s="192"/>
      <c r="M3" s="193"/>
      <c r="N3" s="194"/>
      <c r="O3" s="11"/>
      <c r="P3" s="11"/>
      <c r="Q3" s="11"/>
      <c r="R3" s="11"/>
      <c r="S3" s="11"/>
      <c r="T3" s="11"/>
      <c r="U3" s="11"/>
      <c r="V3" s="4"/>
      <c r="W3" s="4"/>
    </row>
    <row r="4" spans="1:29" s="1" customFormat="1" ht="22.5" customHeight="1" x14ac:dyDescent="0.2">
      <c r="A4" s="8"/>
      <c r="B4" s="12" t="s">
        <v>11</v>
      </c>
      <c r="C4" s="195"/>
      <c r="D4" s="196"/>
      <c r="E4" s="196"/>
      <c r="F4" s="197" t="s">
        <v>19</v>
      </c>
      <c r="G4" s="198"/>
      <c r="H4" s="199"/>
      <c r="I4" s="200"/>
      <c r="J4" s="200"/>
      <c r="K4" s="13" t="s">
        <v>77</v>
      </c>
      <c r="L4" s="209"/>
      <c r="M4" s="210"/>
      <c r="N4" s="211"/>
      <c r="P4" s="14" t="s">
        <v>12</v>
      </c>
      <c r="Q4" s="14" t="s">
        <v>13</v>
      </c>
      <c r="R4" s="15"/>
      <c r="S4" s="16" t="s">
        <v>20</v>
      </c>
      <c r="T4" s="15"/>
      <c r="U4" s="15" t="s">
        <v>55</v>
      </c>
      <c r="V4" s="15"/>
      <c r="W4" s="14"/>
      <c r="X4" s="15"/>
      <c r="Y4" s="15"/>
      <c r="Z4" s="15"/>
      <c r="AA4" s="15"/>
      <c r="AB4" s="15"/>
      <c r="AC4" s="15"/>
    </row>
    <row r="5" spans="1:29" s="1" customFormat="1" ht="22.5" customHeight="1" x14ac:dyDescent="0.2">
      <c r="B5" s="17" t="s">
        <v>21</v>
      </c>
      <c r="C5" s="297"/>
      <c r="D5" s="18" t="s">
        <v>22</v>
      </c>
      <c r="E5" s="298"/>
      <c r="F5" s="201" t="s">
        <v>23</v>
      </c>
      <c r="G5" s="187"/>
      <c r="H5" s="19"/>
      <c r="I5" s="20" t="s">
        <v>120</v>
      </c>
      <c r="J5" s="21"/>
      <c r="K5" s="22" t="s">
        <v>56</v>
      </c>
      <c r="L5" s="301"/>
      <c r="M5" s="21" t="s">
        <v>76</v>
      </c>
      <c r="N5" s="302"/>
      <c r="P5" s="14" t="s">
        <v>14</v>
      </c>
      <c r="Q5" s="14">
        <v>30000</v>
      </c>
      <c r="R5" s="15"/>
      <c r="S5" s="16" t="s">
        <v>24</v>
      </c>
      <c r="T5" s="24">
        <v>2400</v>
      </c>
      <c r="U5" s="15" t="s">
        <v>59</v>
      </c>
      <c r="V5" s="15"/>
      <c r="W5" s="14"/>
      <c r="X5" s="15"/>
      <c r="Y5" s="15"/>
      <c r="Z5" s="15"/>
      <c r="AA5" s="15"/>
      <c r="AB5" s="15"/>
      <c r="AC5" s="15"/>
    </row>
    <row r="6" spans="1:29" s="1" customFormat="1" ht="22.5" customHeight="1" x14ac:dyDescent="0.2">
      <c r="B6" s="25" t="s">
        <v>12</v>
      </c>
      <c r="C6" s="202"/>
      <c r="D6" s="203"/>
      <c r="E6" s="203"/>
      <c r="F6" s="204" t="s">
        <v>25</v>
      </c>
      <c r="G6" s="205"/>
      <c r="H6" s="206"/>
      <c r="I6" s="207"/>
      <c r="J6" s="206"/>
      <c r="K6" s="26" t="s">
        <v>57</v>
      </c>
      <c r="L6" s="303"/>
      <c r="M6" s="27" t="s">
        <v>76</v>
      </c>
      <c r="N6" s="304"/>
      <c r="P6" s="14" t="s">
        <v>15</v>
      </c>
      <c r="Q6" s="14">
        <v>20000</v>
      </c>
      <c r="R6" s="15"/>
      <c r="S6" s="16" t="s">
        <v>26</v>
      </c>
      <c r="T6" s="24">
        <v>0</v>
      </c>
      <c r="U6" s="15" t="s">
        <v>60</v>
      </c>
      <c r="V6" s="15"/>
      <c r="W6" s="14"/>
      <c r="X6" s="15"/>
      <c r="Y6" s="15"/>
      <c r="Z6" s="15"/>
      <c r="AA6" s="15"/>
      <c r="AB6" s="15"/>
      <c r="AC6" s="15"/>
    </row>
    <row r="7" spans="1:29" s="1" customFormat="1" ht="22.5" customHeight="1" x14ac:dyDescent="0.2">
      <c r="B7" s="28" t="s">
        <v>27</v>
      </c>
      <c r="C7" s="208"/>
      <c r="D7" s="208"/>
      <c r="E7" s="188"/>
      <c r="F7" s="184" t="s">
        <v>54</v>
      </c>
      <c r="G7" s="185"/>
      <c r="H7" s="186" t="str">
        <f>IFERROR(VLOOKUP(C7,S5:T6,2,FALSE),"")</f>
        <v/>
      </c>
      <c r="I7" s="186"/>
      <c r="J7" s="186"/>
      <c r="K7" s="29" t="s">
        <v>62</v>
      </c>
      <c r="P7" s="14"/>
      <c r="Q7" s="14"/>
      <c r="R7" s="15"/>
      <c r="S7" s="15"/>
      <c r="T7" s="15"/>
      <c r="U7" s="15" t="s">
        <v>61</v>
      </c>
      <c r="V7" s="15"/>
      <c r="W7" s="14"/>
      <c r="X7" s="15"/>
      <c r="Y7" s="15"/>
      <c r="Z7" s="15"/>
      <c r="AA7" s="15"/>
      <c r="AB7" s="15"/>
      <c r="AC7" s="15"/>
    </row>
    <row r="8" spans="1:29" s="1" customFormat="1" ht="22.5" customHeight="1" x14ac:dyDescent="0.2">
      <c r="K8" s="29" t="s">
        <v>63</v>
      </c>
      <c r="P8" s="15"/>
      <c r="Q8" s="15"/>
      <c r="R8" s="15"/>
      <c r="S8" s="15"/>
      <c r="T8" s="15"/>
      <c r="U8" s="15"/>
      <c r="V8" s="14"/>
      <c r="W8" s="14"/>
      <c r="X8" s="15"/>
      <c r="Y8" s="15"/>
      <c r="Z8" s="15"/>
      <c r="AA8" s="15"/>
      <c r="AB8" s="15"/>
      <c r="AC8" s="15"/>
    </row>
    <row r="9" spans="1:29" x14ac:dyDescent="0.2"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29" x14ac:dyDescent="0.2"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x14ac:dyDescent="0.2"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spans="1:29" x14ac:dyDescent="0.2"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1:29" x14ac:dyDescent="0.2">
      <c r="E13" s="183" t="s">
        <v>119</v>
      </c>
      <c r="F13" s="183"/>
      <c r="G13" s="183"/>
      <c r="H13" s="183"/>
      <c r="I13" s="180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29" ht="14.4" x14ac:dyDescent="0.2">
      <c r="E14" s="181" t="s">
        <v>111</v>
      </c>
      <c r="F14" s="181"/>
      <c r="G14" s="181" t="s">
        <v>112</v>
      </c>
      <c r="H14" s="181"/>
      <c r="I14" s="33"/>
      <c r="P14" s="32"/>
      <c r="Q14" s="32"/>
      <c r="R14" s="32"/>
      <c r="S14" s="32"/>
      <c r="T14" s="34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ht="30" customHeight="1" x14ac:dyDescent="0.2">
      <c r="D15" s="35" t="s">
        <v>95</v>
      </c>
      <c r="E15" s="182"/>
      <c r="F15" s="182"/>
      <c r="G15" s="221" t="str">
        <f>IFERROR(VLOOKUP(E15,R16:S20,2,TRUE),"")</f>
        <v/>
      </c>
      <c r="H15" s="221"/>
      <c r="I15" s="36"/>
      <c r="P15" s="212"/>
      <c r="Q15" s="218"/>
      <c r="R15" s="37" t="s">
        <v>102</v>
      </c>
      <c r="S15" s="38" t="s">
        <v>104</v>
      </c>
      <c r="T15" s="39" t="s">
        <v>103</v>
      </c>
      <c r="U15" s="40"/>
      <c r="V15" s="32"/>
      <c r="W15" s="32"/>
      <c r="X15" s="32"/>
      <c r="Y15" s="32"/>
      <c r="Z15" s="32"/>
      <c r="AA15" s="32"/>
      <c r="AB15" s="32"/>
      <c r="AC15" s="32"/>
    </row>
    <row r="16" spans="1:29" ht="30" customHeight="1" x14ac:dyDescent="0.2">
      <c r="D16" s="35" t="s">
        <v>96</v>
      </c>
      <c r="E16" s="182"/>
      <c r="F16" s="182"/>
      <c r="G16" s="221" t="str">
        <f>IFERROR(VLOOKUP(E16,R16:S20,2,TRUE),"")</f>
        <v/>
      </c>
      <c r="H16" s="221"/>
      <c r="P16" s="212" t="s">
        <v>105</v>
      </c>
      <c r="Q16" s="213"/>
      <c r="R16" s="41" t="s">
        <v>110</v>
      </c>
      <c r="S16" s="42">
        <v>25000</v>
      </c>
      <c r="T16" s="43" t="s">
        <v>106</v>
      </c>
      <c r="U16" s="40"/>
      <c r="V16" s="32"/>
      <c r="W16" s="32"/>
      <c r="X16" s="32"/>
      <c r="Y16" s="32"/>
      <c r="Z16" s="32"/>
      <c r="AA16" s="32"/>
      <c r="AB16" s="32"/>
      <c r="AC16" s="32"/>
    </row>
    <row r="17" spans="4:29" ht="30" customHeight="1" x14ac:dyDescent="0.2">
      <c r="D17" s="44" t="s">
        <v>98</v>
      </c>
      <c r="E17" s="182"/>
      <c r="F17" s="182"/>
      <c r="G17" s="221" t="str">
        <f>IFERROR(VLOOKUP(E17,R16:S20,2,TRUE),"")</f>
        <v/>
      </c>
      <c r="H17" s="221"/>
      <c r="P17" s="214"/>
      <c r="Q17" s="215"/>
      <c r="R17" s="41" t="s">
        <v>97</v>
      </c>
      <c r="S17" s="42">
        <v>5000</v>
      </c>
      <c r="T17" s="45" t="s">
        <v>106</v>
      </c>
      <c r="U17" s="32"/>
      <c r="V17" s="32"/>
      <c r="W17" s="32"/>
      <c r="X17" s="32"/>
      <c r="Y17" s="32"/>
      <c r="Z17" s="32"/>
      <c r="AA17" s="32"/>
      <c r="AB17" s="32"/>
      <c r="AC17" s="32"/>
    </row>
    <row r="18" spans="4:29" ht="30" customHeight="1" x14ac:dyDescent="0.2">
      <c r="D18" s="46"/>
      <c r="E18" s="182" t="s">
        <v>113</v>
      </c>
      <c r="F18" s="182"/>
      <c r="G18" s="222">
        <f>SUM(G15:G17)*0.1</f>
        <v>0</v>
      </c>
      <c r="H18" s="223"/>
      <c r="P18" s="214"/>
      <c r="Q18" s="215"/>
      <c r="R18" s="41" t="s">
        <v>101</v>
      </c>
      <c r="S18" s="47">
        <v>5000</v>
      </c>
      <c r="T18" s="48" t="s">
        <v>107</v>
      </c>
      <c r="U18" s="32"/>
      <c r="V18" s="32"/>
      <c r="W18" s="32"/>
      <c r="X18" s="32"/>
      <c r="Y18" s="32"/>
      <c r="Z18" s="32"/>
      <c r="AA18" s="32"/>
      <c r="AB18" s="32"/>
      <c r="AC18" s="32"/>
    </row>
    <row r="19" spans="4:29" ht="30" customHeight="1" thickBot="1" x14ac:dyDescent="0.25">
      <c r="D19" s="46"/>
      <c r="E19" s="219" t="s">
        <v>99</v>
      </c>
      <c r="F19" s="219"/>
      <c r="G19" s="224">
        <f>SUM(G15:G18)*0.3</f>
        <v>0</v>
      </c>
      <c r="H19" s="224"/>
      <c r="P19" s="214"/>
      <c r="Q19" s="215"/>
      <c r="R19" s="49" t="s">
        <v>87</v>
      </c>
      <c r="S19" s="50">
        <v>5000</v>
      </c>
      <c r="T19" s="48" t="s">
        <v>108</v>
      </c>
      <c r="U19" s="32"/>
      <c r="V19" s="32"/>
      <c r="W19" s="32"/>
      <c r="X19" s="32"/>
      <c r="Y19" s="32"/>
      <c r="Z19" s="32"/>
      <c r="AA19" s="32"/>
      <c r="AB19" s="32"/>
      <c r="AC19" s="32"/>
    </row>
    <row r="20" spans="4:29" ht="30" customHeight="1" thickTop="1" x14ac:dyDescent="0.2">
      <c r="D20" s="46"/>
      <c r="E20" s="220" t="s">
        <v>100</v>
      </c>
      <c r="F20" s="220"/>
      <c r="G20" s="225">
        <f>SUM(G15:G19)</f>
        <v>0</v>
      </c>
      <c r="H20" s="225"/>
      <c r="I20" s="51"/>
      <c r="P20" s="216"/>
      <c r="Q20" s="217"/>
      <c r="R20" s="41" t="s">
        <v>109</v>
      </c>
      <c r="S20" s="52">
        <v>10000</v>
      </c>
      <c r="T20" s="45" t="s">
        <v>106</v>
      </c>
      <c r="U20" s="32"/>
      <c r="V20" s="32"/>
      <c r="W20" s="32"/>
      <c r="X20" s="32"/>
      <c r="Y20" s="32"/>
      <c r="Z20" s="32"/>
      <c r="AA20" s="32"/>
      <c r="AB20" s="32"/>
      <c r="AC20" s="32"/>
    </row>
    <row r="21" spans="4:29" ht="19.95" customHeight="1" x14ac:dyDescent="0.2">
      <c r="R21" s="53"/>
      <c r="S21" s="54"/>
      <c r="T21" s="55"/>
    </row>
    <row r="23" spans="4:29" x14ac:dyDescent="0.2">
      <c r="H23" s="56"/>
    </row>
  </sheetData>
  <sheetProtection algorithmName="SHA-512" hashValue="Xn7XotD40w0Gl/0pY3yGnyD6QBXy/ggDpVHSovfaqifYaTN21tVwRXJqcYiWnYSF9eNdR2wDh94cKR3uQ5ZDuw==" saltValue="mAOFocnzv4F0j0g8uzlkXQ==" spinCount="100000" sheet="1" objects="1" scenarios="1"/>
  <mergeCells count="33">
    <mergeCell ref="P16:Q20"/>
    <mergeCell ref="P15:Q15"/>
    <mergeCell ref="E19:F19"/>
    <mergeCell ref="E20:F20"/>
    <mergeCell ref="G15:H15"/>
    <mergeCell ref="G16:H16"/>
    <mergeCell ref="G17:H17"/>
    <mergeCell ref="G18:H18"/>
    <mergeCell ref="G19:H19"/>
    <mergeCell ref="G20:H20"/>
    <mergeCell ref="E18:F18"/>
    <mergeCell ref="E17:F17"/>
    <mergeCell ref="F7:G7"/>
    <mergeCell ref="H7:J7"/>
    <mergeCell ref="M1:N1"/>
    <mergeCell ref="C3:E3"/>
    <mergeCell ref="F3:G3"/>
    <mergeCell ref="H3:J3"/>
    <mergeCell ref="L3:N3"/>
    <mergeCell ref="C4:E4"/>
    <mergeCell ref="F4:G4"/>
    <mergeCell ref="H4:J4"/>
    <mergeCell ref="F5:G5"/>
    <mergeCell ref="C6:E6"/>
    <mergeCell ref="F6:G6"/>
    <mergeCell ref="H6:J6"/>
    <mergeCell ref="C7:E7"/>
    <mergeCell ref="L4:N4"/>
    <mergeCell ref="G14:H14"/>
    <mergeCell ref="E14:F14"/>
    <mergeCell ref="E15:F15"/>
    <mergeCell ref="E16:F16"/>
    <mergeCell ref="E13:H13"/>
  </mergeCells>
  <phoneticPr fontId="12"/>
  <dataValidations count="5">
    <dataValidation type="list" allowBlank="1" showInputMessage="1" showErrorMessage="1" sqref="O3:U3" xr:uid="{1EDF0E7B-3453-431B-A028-EED80F624CDB}">
      <formula1>#REF!</formula1>
    </dataValidation>
    <dataValidation type="list" allowBlank="1" showInputMessage="1" showErrorMessage="1" sqref="C6" xr:uid="{AD001DB1-ECAE-4BBC-9764-5BE7B366F153}">
      <formula1>"特定使用成績調査,一般使用成績調査"</formula1>
    </dataValidation>
    <dataValidation type="list" allowBlank="1" showInputMessage="1" showErrorMessage="1" sqref="C7:E7" xr:uid="{4517E8FE-81E3-4ED8-8F3B-5304CC50C8D9}">
      <formula1>"有,無"</formula1>
    </dataValidation>
    <dataValidation type="list" allowBlank="1" showInputMessage="1" showErrorMessage="1" sqref="E15:F17" xr:uid="{0214FE24-2154-49D8-8B4E-57F59389BF89}">
      <formula1>"初回審査費用,同意説明文書審査費用,複数診療科同時契約費用,実施診療科追加費用,初回審査費用（迅速審査）"</formula1>
    </dataValidation>
    <dataValidation type="list" allowBlank="1" showInputMessage="1" showErrorMessage="1" sqref="L3:N3" xr:uid="{1DB6E8FF-9A23-4E37-8B82-13BD719AC40A}">
      <formula1>$U$5:$U$7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6FF3C-7781-49FD-97E9-700897A39757}">
  <sheetPr>
    <tabColor rgb="FFFFC000"/>
  </sheetPr>
  <dimension ref="A1:AO42"/>
  <sheetViews>
    <sheetView showZeros="0" view="pageBreakPreview" topLeftCell="A13" zoomScaleNormal="100" zoomScaleSheetLayoutView="100" workbookViewId="0">
      <selection activeCell="H6" sqref="H6"/>
    </sheetView>
  </sheetViews>
  <sheetFormatPr defaultRowHeight="13.5" customHeight="1" x14ac:dyDescent="0.2"/>
  <cols>
    <col min="1" max="1" width="5.109375" style="1" customWidth="1"/>
    <col min="2" max="2" width="12.33203125" style="1" customWidth="1"/>
    <col min="3" max="3" width="12.6640625" style="1" customWidth="1"/>
    <col min="4" max="4" width="5.21875" style="1" customWidth="1"/>
    <col min="5" max="5" width="12.33203125" style="1" customWidth="1"/>
    <col min="6" max="6" width="11.109375" style="1" customWidth="1"/>
    <col min="7" max="7" width="12.33203125" style="1" bestFit="1" customWidth="1"/>
    <col min="8" max="8" width="14.33203125" style="1" customWidth="1"/>
    <col min="9" max="9" width="12" style="1" customWidth="1"/>
    <col min="10" max="10" width="12.33203125" style="1" customWidth="1"/>
    <col min="11" max="14" width="13.33203125" style="1" customWidth="1"/>
    <col min="15" max="30" width="10.6640625" style="1" hidden="1" customWidth="1"/>
    <col min="31" max="31" width="13.33203125" style="1" customWidth="1"/>
    <col min="32" max="32" width="8.88671875" style="1"/>
    <col min="33" max="33" width="18.21875" style="4" customWidth="1"/>
    <col min="34" max="34" width="12.33203125" style="4" bestFit="1" customWidth="1"/>
    <col min="35" max="16384" width="8.88671875" style="1"/>
  </cols>
  <sheetData>
    <row r="1" spans="1:41" ht="21.75" customHeight="1" x14ac:dyDescent="0.2">
      <c r="L1" s="2" t="s">
        <v>17</v>
      </c>
      <c r="M1" s="187" t="s">
        <v>0</v>
      </c>
      <c r="N1" s="187"/>
      <c r="O1" s="116"/>
      <c r="R1" s="200"/>
      <c r="S1" s="200"/>
      <c r="T1" s="116"/>
      <c r="W1" s="200"/>
      <c r="X1" s="200"/>
      <c r="Y1" s="116"/>
      <c r="AB1" s="200"/>
      <c r="AC1" s="200"/>
      <c r="AD1" s="116"/>
    </row>
    <row r="2" spans="1:41" ht="22.5" customHeight="1" x14ac:dyDescent="0.2">
      <c r="A2" s="5" t="s">
        <v>115</v>
      </c>
      <c r="B2" s="6"/>
      <c r="C2" s="6"/>
      <c r="D2" s="6"/>
      <c r="E2" s="6"/>
      <c r="F2" s="6"/>
      <c r="G2" s="6"/>
      <c r="H2" s="6"/>
      <c r="I2" s="6"/>
      <c r="J2" s="7"/>
    </row>
    <row r="3" spans="1:41" ht="4.5" customHeight="1" x14ac:dyDescent="0.2">
      <c r="A3" s="6"/>
      <c r="B3" s="6"/>
      <c r="C3" s="6"/>
      <c r="D3" s="6"/>
      <c r="E3" s="6"/>
      <c r="F3" s="6"/>
      <c r="G3" s="6"/>
      <c r="H3" s="6"/>
      <c r="I3" s="6"/>
      <c r="J3" s="7"/>
    </row>
    <row r="4" spans="1:41" ht="39.75" customHeight="1" x14ac:dyDescent="0.2">
      <c r="A4" s="8"/>
      <c r="B4" s="9" t="s">
        <v>18</v>
      </c>
      <c r="C4" s="260">
        <f>①調査概要!C3</f>
        <v>0</v>
      </c>
      <c r="D4" s="283"/>
      <c r="E4" s="283"/>
      <c r="F4" s="190" t="s">
        <v>10</v>
      </c>
      <c r="G4" s="191"/>
      <c r="H4" s="260">
        <f>①調査概要!H3</f>
        <v>0</v>
      </c>
      <c r="I4" s="283"/>
      <c r="J4" s="284"/>
      <c r="K4" s="10" t="s">
        <v>83</v>
      </c>
      <c r="L4" s="192"/>
      <c r="M4" s="193"/>
      <c r="N4" s="19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41" ht="22.5" customHeight="1" x14ac:dyDescent="0.2">
      <c r="A5" s="8"/>
      <c r="B5" s="12" t="s">
        <v>11</v>
      </c>
      <c r="C5" s="276">
        <f>①調査概要!C4</f>
        <v>0</v>
      </c>
      <c r="D5" s="277"/>
      <c r="E5" s="277"/>
      <c r="F5" s="197" t="s">
        <v>19</v>
      </c>
      <c r="G5" s="198"/>
      <c r="H5" s="278">
        <f>①調査概要!H4</f>
        <v>0</v>
      </c>
      <c r="I5" s="279"/>
      <c r="J5" s="279"/>
      <c r="K5" s="13" t="s">
        <v>77</v>
      </c>
      <c r="L5" s="209"/>
      <c r="M5" s="210"/>
      <c r="N5" s="211"/>
      <c r="AG5" s="14" t="s">
        <v>12</v>
      </c>
      <c r="AH5" s="14" t="s">
        <v>13</v>
      </c>
      <c r="AI5" s="15"/>
      <c r="AJ5" s="15" t="s">
        <v>20</v>
      </c>
      <c r="AK5" s="15"/>
      <c r="AL5" s="15"/>
      <c r="AM5" s="15" t="s">
        <v>55</v>
      </c>
      <c r="AN5" s="15"/>
      <c r="AO5" s="15"/>
    </row>
    <row r="6" spans="1:41" ht="22.5" customHeight="1" x14ac:dyDescent="0.2">
      <c r="B6" s="17" t="s">
        <v>21</v>
      </c>
      <c r="C6" s="299">
        <f>①調査概要!C5</f>
        <v>0</v>
      </c>
      <c r="D6" s="18" t="s">
        <v>22</v>
      </c>
      <c r="E6" s="300">
        <f>①調査概要!E5</f>
        <v>0</v>
      </c>
      <c r="F6" s="201" t="s">
        <v>23</v>
      </c>
      <c r="G6" s="187"/>
      <c r="H6" s="110">
        <f>①調査概要!H5</f>
        <v>0</v>
      </c>
      <c r="I6" s="20" t="s">
        <v>120</v>
      </c>
      <c r="J6" s="111">
        <f>①調査概要!J5</f>
        <v>0</v>
      </c>
      <c r="K6" s="22" t="s">
        <v>56</v>
      </c>
      <c r="L6" s="305">
        <f>①調査概要!L5</f>
        <v>0</v>
      </c>
      <c r="M6" s="21" t="s">
        <v>76</v>
      </c>
      <c r="N6" s="306">
        <f>①調査概要!N5</f>
        <v>0</v>
      </c>
      <c r="AG6" s="14" t="s">
        <v>14</v>
      </c>
      <c r="AH6" s="14">
        <v>30000</v>
      </c>
      <c r="AI6" s="15"/>
      <c r="AJ6" s="15" t="s">
        <v>24</v>
      </c>
      <c r="AK6" s="15">
        <v>2400</v>
      </c>
      <c r="AL6" s="15"/>
      <c r="AM6" s="15" t="s">
        <v>59</v>
      </c>
      <c r="AN6" s="15"/>
      <c r="AO6" s="15"/>
    </row>
    <row r="7" spans="1:41" ht="22.5" customHeight="1" x14ac:dyDescent="0.2">
      <c r="B7" s="25" t="s">
        <v>12</v>
      </c>
      <c r="C7" s="280">
        <f>①調査概要!C6</f>
        <v>0</v>
      </c>
      <c r="D7" s="281"/>
      <c r="E7" s="281"/>
      <c r="F7" s="204" t="s">
        <v>25</v>
      </c>
      <c r="G7" s="205"/>
      <c r="H7" s="186" t="str">
        <f>IFERROR(VLOOKUP(C7,AG6:AH7,2,FALSE),"")</f>
        <v/>
      </c>
      <c r="I7" s="282"/>
      <c r="J7" s="186"/>
      <c r="K7" s="26" t="s">
        <v>57</v>
      </c>
      <c r="L7" s="307">
        <f>①調査概要!L6</f>
        <v>0</v>
      </c>
      <c r="M7" s="117" t="s">
        <v>76</v>
      </c>
      <c r="N7" s="308">
        <f>①調査概要!N6</f>
        <v>0</v>
      </c>
      <c r="AG7" s="14" t="s">
        <v>15</v>
      </c>
      <c r="AH7" s="14">
        <v>20000</v>
      </c>
      <c r="AI7" s="15"/>
      <c r="AJ7" s="15" t="s">
        <v>26</v>
      </c>
      <c r="AK7" s="15">
        <v>0</v>
      </c>
      <c r="AL7" s="15"/>
      <c r="AM7" s="15" t="s">
        <v>60</v>
      </c>
      <c r="AN7" s="15"/>
      <c r="AO7" s="15"/>
    </row>
    <row r="8" spans="1:41" ht="22.5" customHeight="1" x14ac:dyDescent="0.2">
      <c r="B8" s="28" t="s">
        <v>27</v>
      </c>
      <c r="C8" s="259">
        <f>①調査概要!C7</f>
        <v>0</v>
      </c>
      <c r="D8" s="259"/>
      <c r="E8" s="260"/>
      <c r="F8" s="184" t="s">
        <v>54</v>
      </c>
      <c r="G8" s="185"/>
      <c r="H8" s="261" t="str">
        <f>IFERROR(VLOOKUP(C8,AJ6:AK7,2,FALSE),"")</f>
        <v/>
      </c>
      <c r="I8" s="261"/>
      <c r="J8" s="261"/>
      <c r="K8" s="29" t="s">
        <v>62</v>
      </c>
      <c r="AG8" s="14"/>
      <c r="AH8" s="14"/>
      <c r="AI8" s="15"/>
      <c r="AJ8" s="15"/>
      <c r="AK8" s="15"/>
      <c r="AL8" s="15"/>
      <c r="AM8" s="15" t="s">
        <v>61</v>
      </c>
      <c r="AN8" s="15"/>
      <c r="AO8" s="15"/>
    </row>
    <row r="9" spans="1:41" ht="22.5" customHeight="1" x14ac:dyDescent="0.2">
      <c r="K9" s="29" t="s">
        <v>63</v>
      </c>
      <c r="AG9" s="14"/>
      <c r="AH9" s="14"/>
      <c r="AI9" s="15"/>
      <c r="AJ9" s="15"/>
      <c r="AK9" s="15"/>
      <c r="AL9" s="15"/>
      <c r="AM9" s="15"/>
      <c r="AN9" s="15"/>
      <c r="AO9" s="15"/>
    </row>
    <row r="10" spans="1:41" ht="13.5" customHeight="1" x14ac:dyDescent="0.2">
      <c r="B10" s="57"/>
      <c r="C10" s="58" t="s">
        <v>82</v>
      </c>
      <c r="G10" s="58" t="s">
        <v>82</v>
      </c>
      <c r="H10" s="57"/>
      <c r="I10" s="57"/>
      <c r="AG10" s="14"/>
      <c r="AH10" s="14"/>
      <c r="AI10" s="15"/>
      <c r="AJ10" s="15"/>
      <c r="AK10" s="15"/>
      <c r="AL10" s="15"/>
      <c r="AM10" s="15"/>
      <c r="AN10" s="15"/>
      <c r="AO10" s="15"/>
    </row>
    <row r="11" spans="1:41" ht="34.5" customHeight="1" x14ac:dyDescent="0.2">
      <c r="A11" s="59" t="s">
        <v>1</v>
      </c>
      <c r="B11" s="60" t="s">
        <v>2</v>
      </c>
      <c r="C11" s="61" t="s">
        <v>16</v>
      </c>
      <c r="D11" s="60" t="s">
        <v>3</v>
      </c>
      <c r="E11" s="60" t="s">
        <v>4</v>
      </c>
      <c r="F11" s="62" t="s">
        <v>5</v>
      </c>
      <c r="G11" s="63" t="s">
        <v>6</v>
      </c>
      <c r="H11" s="64" t="s">
        <v>28</v>
      </c>
      <c r="I11" s="65" t="s">
        <v>7</v>
      </c>
      <c r="J11" s="66"/>
      <c r="K11" s="67" t="s">
        <v>29</v>
      </c>
      <c r="L11" s="67" t="s">
        <v>30</v>
      </c>
      <c r="M11" s="67" t="s">
        <v>31</v>
      </c>
      <c r="N11" s="67" t="s">
        <v>32</v>
      </c>
      <c r="O11" s="67" t="s">
        <v>33</v>
      </c>
      <c r="P11" s="67" t="s">
        <v>34</v>
      </c>
      <c r="Q11" s="67" t="s">
        <v>35</v>
      </c>
      <c r="R11" s="67" t="s">
        <v>36</v>
      </c>
      <c r="S11" s="67" t="s">
        <v>37</v>
      </c>
      <c r="T11" s="67" t="s">
        <v>38</v>
      </c>
      <c r="U11" s="67" t="s">
        <v>39</v>
      </c>
      <c r="V11" s="67" t="s">
        <v>40</v>
      </c>
      <c r="W11" s="67" t="s">
        <v>41</v>
      </c>
      <c r="X11" s="67" t="s">
        <v>42</v>
      </c>
      <c r="Y11" s="67" t="s">
        <v>43</v>
      </c>
      <c r="Z11" s="67" t="s">
        <v>44</v>
      </c>
      <c r="AA11" s="67" t="s">
        <v>45</v>
      </c>
      <c r="AB11" s="67" t="s">
        <v>46</v>
      </c>
      <c r="AC11" s="67" t="s">
        <v>47</v>
      </c>
      <c r="AD11" s="67" t="s">
        <v>48</v>
      </c>
      <c r="AE11" s="68" t="s">
        <v>85</v>
      </c>
      <c r="AG11" s="173" t="s">
        <v>116</v>
      </c>
      <c r="AH11" s="173" t="s">
        <v>117</v>
      </c>
      <c r="AI11" s="15"/>
      <c r="AJ11" s="15"/>
      <c r="AK11" s="15"/>
      <c r="AL11" s="15"/>
      <c r="AM11" s="15"/>
      <c r="AN11" s="15"/>
      <c r="AO11" s="15"/>
    </row>
    <row r="12" spans="1:41" ht="13.5" customHeight="1" x14ac:dyDescent="0.15">
      <c r="A12" s="262">
        <v>1</v>
      </c>
      <c r="B12" s="264"/>
      <c r="C12" s="266"/>
      <c r="D12" s="268"/>
      <c r="E12" s="270"/>
      <c r="F12" s="272"/>
      <c r="G12" s="70"/>
      <c r="H12" s="274"/>
      <c r="I12" s="275"/>
      <c r="J12" s="71" t="s">
        <v>84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3"/>
      <c r="AG12" s="14"/>
      <c r="AH12" s="14"/>
      <c r="AI12" s="15"/>
      <c r="AJ12" s="15"/>
      <c r="AK12" s="15"/>
      <c r="AL12" s="15"/>
      <c r="AM12" s="15"/>
      <c r="AN12" s="15"/>
      <c r="AO12" s="15"/>
    </row>
    <row r="13" spans="1:41" ht="13.2" x14ac:dyDescent="0.15">
      <c r="A13" s="263"/>
      <c r="B13" s="265"/>
      <c r="C13" s="267"/>
      <c r="D13" s="269"/>
      <c r="E13" s="271"/>
      <c r="F13" s="273"/>
      <c r="G13" s="74"/>
      <c r="H13" s="269"/>
      <c r="I13" s="269"/>
      <c r="J13" s="75" t="s">
        <v>8</v>
      </c>
      <c r="K13" s="76"/>
      <c r="L13" s="76"/>
      <c r="M13" s="77"/>
      <c r="N13" s="77"/>
      <c r="O13" s="77"/>
      <c r="P13" s="76"/>
      <c r="Q13" s="76"/>
      <c r="R13" s="77"/>
      <c r="S13" s="77"/>
      <c r="T13" s="77"/>
      <c r="U13" s="76"/>
      <c r="V13" s="76"/>
      <c r="W13" s="77"/>
      <c r="X13" s="77"/>
      <c r="Y13" s="77"/>
      <c r="Z13" s="76"/>
      <c r="AA13" s="76"/>
      <c r="AB13" s="77"/>
      <c r="AC13" s="77"/>
      <c r="AD13" s="77"/>
      <c r="AE13" s="78"/>
      <c r="AG13" s="174">
        <f>COUNTIF(K13:N13,"未")</f>
        <v>0</v>
      </c>
      <c r="AH13" s="175" t="str">
        <f>IF(AND(G13="済",H12="未"),"〇","×")</f>
        <v>×</v>
      </c>
      <c r="AI13" s="15"/>
      <c r="AJ13" s="15"/>
      <c r="AK13" s="15"/>
      <c r="AL13" s="15"/>
      <c r="AM13" s="15"/>
      <c r="AN13" s="15"/>
      <c r="AO13" s="15"/>
    </row>
    <row r="14" spans="1:41" ht="13.2" customHeight="1" x14ac:dyDescent="0.15">
      <c r="A14" s="242">
        <v>2</v>
      </c>
      <c r="B14" s="258"/>
      <c r="C14" s="79"/>
      <c r="D14" s="256"/>
      <c r="E14" s="248"/>
      <c r="F14" s="252"/>
      <c r="G14" s="70"/>
      <c r="H14" s="239"/>
      <c r="I14" s="248"/>
      <c r="J14" s="71" t="s">
        <v>84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3"/>
      <c r="AG14" s="14"/>
      <c r="AH14" s="14"/>
      <c r="AI14" s="15"/>
      <c r="AJ14" s="176"/>
      <c r="AK14" s="15"/>
      <c r="AL14" s="15"/>
      <c r="AM14" s="15"/>
      <c r="AN14" s="15"/>
      <c r="AO14" s="15"/>
    </row>
    <row r="15" spans="1:41" ht="13.2" x14ac:dyDescent="0.15">
      <c r="A15" s="243"/>
      <c r="B15" s="255"/>
      <c r="C15" s="81"/>
      <c r="D15" s="257"/>
      <c r="E15" s="249"/>
      <c r="F15" s="253"/>
      <c r="G15" s="74"/>
      <c r="H15" s="240"/>
      <c r="I15" s="249"/>
      <c r="J15" s="82" t="s">
        <v>9</v>
      </c>
      <c r="K15" s="83"/>
      <c r="L15" s="84"/>
      <c r="M15" s="84"/>
      <c r="N15" s="84"/>
      <c r="O15" s="84"/>
      <c r="P15" s="83"/>
      <c r="Q15" s="84"/>
      <c r="R15" s="84"/>
      <c r="S15" s="84"/>
      <c r="T15" s="84"/>
      <c r="U15" s="83"/>
      <c r="V15" s="84"/>
      <c r="W15" s="84"/>
      <c r="X15" s="84"/>
      <c r="Y15" s="84"/>
      <c r="Z15" s="83"/>
      <c r="AA15" s="84"/>
      <c r="AB15" s="84"/>
      <c r="AC15" s="84"/>
      <c r="AD15" s="84"/>
      <c r="AE15" s="85"/>
      <c r="AG15" s="174">
        <f>COUNTIF(K15:N15,"未")</f>
        <v>0</v>
      </c>
      <c r="AH15" s="175" t="str">
        <f>IF(AND(G15="済",H14="未"),"〇","×")</f>
        <v>×</v>
      </c>
      <c r="AI15" s="15"/>
      <c r="AJ15" s="15"/>
      <c r="AK15" s="15"/>
      <c r="AL15" s="15"/>
      <c r="AM15" s="15"/>
      <c r="AN15" s="15"/>
      <c r="AO15" s="15"/>
    </row>
    <row r="16" spans="1:41" ht="13.2" customHeight="1" x14ac:dyDescent="0.15">
      <c r="A16" s="242">
        <v>3</v>
      </c>
      <c r="B16" s="258"/>
      <c r="C16" s="86"/>
      <c r="D16" s="256"/>
      <c r="E16" s="248"/>
      <c r="F16" s="252"/>
      <c r="G16" s="70"/>
      <c r="H16" s="239"/>
      <c r="I16" s="248"/>
      <c r="J16" s="71" t="s">
        <v>84</v>
      </c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3"/>
      <c r="AG16" s="14"/>
      <c r="AH16" s="14"/>
      <c r="AI16" s="15"/>
      <c r="AJ16" s="15"/>
      <c r="AK16" s="15"/>
      <c r="AL16" s="15"/>
      <c r="AM16" s="15"/>
      <c r="AN16" s="15"/>
      <c r="AO16" s="15"/>
    </row>
    <row r="17" spans="1:41" ht="13.2" x14ac:dyDescent="0.15">
      <c r="A17" s="243"/>
      <c r="B17" s="255"/>
      <c r="C17" s="87"/>
      <c r="D17" s="257"/>
      <c r="E17" s="249"/>
      <c r="F17" s="253"/>
      <c r="G17" s="74"/>
      <c r="H17" s="240"/>
      <c r="I17" s="249"/>
      <c r="J17" s="82" t="s">
        <v>9</v>
      </c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5"/>
      <c r="AG17" s="174">
        <f t="shared" ref="AG17:AG31" si="0">COUNTIF(K17:N17,"未")</f>
        <v>0</v>
      </c>
      <c r="AH17" s="175" t="str">
        <f>IF(AND(G17="済",H16="未"),"〇","×")</f>
        <v>×</v>
      </c>
      <c r="AI17" s="15"/>
      <c r="AJ17" s="15"/>
      <c r="AK17" s="15"/>
      <c r="AL17" s="15"/>
      <c r="AM17" s="15"/>
      <c r="AN17" s="15"/>
      <c r="AO17" s="15"/>
    </row>
    <row r="18" spans="1:41" ht="13.2" customHeight="1" x14ac:dyDescent="0.15">
      <c r="A18" s="242">
        <v>4</v>
      </c>
      <c r="B18" s="254"/>
      <c r="C18" s="86"/>
      <c r="D18" s="256"/>
      <c r="E18" s="248"/>
      <c r="F18" s="252"/>
      <c r="G18" s="70"/>
      <c r="H18" s="239"/>
      <c r="I18" s="248"/>
      <c r="J18" s="71" t="s">
        <v>84</v>
      </c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  <c r="AG18" s="14"/>
      <c r="AH18" s="14"/>
      <c r="AI18" s="15"/>
      <c r="AJ18" s="15"/>
      <c r="AK18" s="15"/>
      <c r="AL18" s="15"/>
      <c r="AM18" s="15"/>
      <c r="AN18" s="15"/>
      <c r="AO18" s="15"/>
    </row>
    <row r="19" spans="1:41" ht="13.2" x14ac:dyDescent="0.15">
      <c r="A19" s="243"/>
      <c r="B19" s="255"/>
      <c r="C19" s="87"/>
      <c r="D19" s="257"/>
      <c r="E19" s="249"/>
      <c r="F19" s="253"/>
      <c r="G19" s="74"/>
      <c r="H19" s="240"/>
      <c r="I19" s="249"/>
      <c r="J19" s="88" t="s">
        <v>9</v>
      </c>
      <c r="K19" s="89"/>
      <c r="L19" s="84"/>
      <c r="M19" s="84"/>
      <c r="N19" s="89"/>
      <c r="O19" s="89"/>
      <c r="P19" s="89"/>
      <c r="Q19" s="84"/>
      <c r="R19" s="84"/>
      <c r="S19" s="89"/>
      <c r="T19" s="89"/>
      <c r="U19" s="89"/>
      <c r="V19" s="84"/>
      <c r="W19" s="84"/>
      <c r="X19" s="89"/>
      <c r="Y19" s="89"/>
      <c r="Z19" s="89"/>
      <c r="AA19" s="84"/>
      <c r="AB19" s="84"/>
      <c r="AC19" s="89"/>
      <c r="AD19" s="89"/>
      <c r="AE19" s="90"/>
      <c r="AG19" s="174">
        <f t="shared" si="0"/>
        <v>0</v>
      </c>
      <c r="AH19" s="175" t="str">
        <f>IF(AND(G19="済",H18="未"),"〇","×")</f>
        <v>×</v>
      </c>
      <c r="AI19" s="15"/>
      <c r="AJ19" s="15"/>
      <c r="AK19" s="15"/>
      <c r="AL19" s="15"/>
      <c r="AM19" s="15"/>
      <c r="AN19" s="15"/>
      <c r="AO19" s="15"/>
    </row>
    <row r="20" spans="1:41" ht="13.2" customHeight="1" x14ac:dyDescent="0.15">
      <c r="A20" s="242">
        <v>5</v>
      </c>
      <c r="B20" s="244"/>
      <c r="C20" s="91"/>
      <c r="D20" s="246"/>
      <c r="E20" s="248"/>
      <c r="F20" s="252"/>
      <c r="G20" s="70"/>
      <c r="H20" s="239"/>
      <c r="I20" s="237"/>
      <c r="J20" s="71" t="s">
        <v>84</v>
      </c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3"/>
      <c r="AG20" s="14"/>
      <c r="AH20" s="14"/>
      <c r="AI20" s="15"/>
      <c r="AJ20" s="15"/>
      <c r="AK20" s="15"/>
      <c r="AL20" s="15"/>
      <c r="AM20" s="15"/>
      <c r="AN20" s="15"/>
      <c r="AO20" s="15"/>
    </row>
    <row r="21" spans="1:41" ht="13.2" x14ac:dyDescent="0.15">
      <c r="A21" s="243"/>
      <c r="B21" s="245"/>
      <c r="C21" s="94"/>
      <c r="D21" s="247"/>
      <c r="E21" s="249"/>
      <c r="F21" s="253"/>
      <c r="G21" s="74"/>
      <c r="H21" s="240"/>
      <c r="I21" s="238"/>
      <c r="J21" s="88" t="s">
        <v>9</v>
      </c>
      <c r="K21" s="89"/>
      <c r="L21" s="84"/>
      <c r="M21" s="84"/>
      <c r="N21" s="89"/>
      <c r="O21" s="89"/>
      <c r="P21" s="89"/>
      <c r="Q21" s="84"/>
      <c r="R21" s="84"/>
      <c r="S21" s="89"/>
      <c r="T21" s="89"/>
      <c r="U21" s="89"/>
      <c r="V21" s="84"/>
      <c r="W21" s="84"/>
      <c r="X21" s="89"/>
      <c r="Y21" s="89"/>
      <c r="Z21" s="89"/>
      <c r="AA21" s="84"/>
      <c r="AB21" s="84"/>
      <c r="AC21" s="89"/>
      <c r="AD21" s="89"/>
      <c r="AE21" s="90"/>
      <c r="AG21" s="174">
        <f t="shared" si="0"/>
        <v>0</v>
      </c>
      <c r="AH21" s="175" t="str">
        <f>IF(AND(G21="済",H20="未"),"〇","×")</f>
        <v>×</v>
      </c>
      <c r="AI21" s="15"/>
      <c r="AJ21" s="15"/>
      <c r="AK21" s="15"/>
      <c r="AL21" s="15"/>
      <c r="AM21" s="15"/>
      <c r="AN21" s="15"/>
      <c r="AO21" s="15"/>
    </row>
    <row r="22" spans="1:41" ht="13.2" customHeight="1" x14ac:dyDescent="0.15">
      <c r="A22" s="242">
        <v>6</v>
      </c>
      <c r="B22" s="244"/>
      <c r="C22" s="91"/>
      <c r="D22" s="246"/>
      <c r="E22" s="248"/>
      <c r="F22" s="250"/>
      <c r="G22" s="70"/>
      <c r="H22" s="239"/>
      <c r="I22" s="237"/>
      <c r="J22" s="71" t="s">
        <v>84</v>
      </c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3"/>
      <c r="AG22" s="14"/>
      <c r="AH22" s="14"/>
      <c r="AI22" s="15"/>
      <c r="AJ22" s="15"/>
      <c r="AK22" s="15"/>
      <c r="AL22" s="15"/>
      <c r="AM22" s="15"/>
      <c r="AN22" s="15"/>
      <c r="AO22" s="15"/>
    </row>
    <row r="23" spans="1:41" ht="13.2" x14ac:dyDescent="0.15">
      <c r="A23" s="243"/>
      <c r="B23" s="245"/>
      <c r="C23" s="94"/>
      <c r="D23" s="247"/>
      <c r="E23" s="249"/>
      <c r="F23" s="251"/>
      <c r="G23" s="74"/>
      <c r="H23" s="240"/>
      <c r="I23" s="238"/>
      <c r="J23" s="88" t="s">
        <v>9</v>
      </c>
      <c r="K23" s="89"/>
      <c r="L23" s="84"/>
      <c r="M23" s="84"/>
      <c r="N23" s="89"/>
      <c r="O23" s="89"/>
      <c r="P23" s="89"/>
      <c r="Q23" s="84"/>
      <c r="R23" s="84"/>
      <c r="S23" s="89"/>
      <c r="T23" s="89"/>
      <c r="U23" s="89"/>
      <c r="V23" s="84"/>
      <c r="W23" s="84"/>
      <c r="X23" s="89"/>
      <c r="Y23" s="89"/>
      <c r="Z23" s="89"/>
      <c r="AA23" s="84"/>
      <c r="AB23" s="84"/>
      <c r="AC23" s="89"/>
      <c r="AD23" s="89"/>
      <c r="AE23" s="90"/>
      <c r="AG23" s="174">
        <f t="shared" si="0"/>
        <v>0</v>
      </c>
      <c r="AH23" s="175" t="str">
        <f>IF(AND(G23="済",H22="未"),"〇","×")</f>
        <v>×</v>
      </c>
      <c r="AI23" s="15"/>
      <c r="AJ23" s="15"/>
      <c r="AK23" s="15"/>
      <c r="AL23" s="15"/>
      <c r="AM23" s="15"/>
      <c r="AN23" s="15"/>
      <c r="AO23" s="15"/>
    </row>
    <row r="24" spans="1:41" ht="13.2" customHeight="1" x14ac:dyDescent="0.15">
      <c r="A24" s="242">
        <v>7</v>
      </c>
      <c r="B24" s="244"/>
      <c r="C24" s="91"/>
      <c r="D24" s="246"/>
      <c r="E24" s="248"/>
      <c r="F24" s="250"/>
      <c r="G24" s="70"/>
      <c r="H24" s="239"/>
      <c r="I24" s="237"/>
      <c r="J24" s="71" t="s">
        <v>84</v>
      </c>
      <c r="K24" s="95"/>
      <c r="L24" s="92"/>
      <c r="M24" s="92"/>
      <c r="N24" s="92"/>
      <c r="O24" s="92"/>
      <c r="P24" s="95"/>
      <c r="Q24" s="92"/>
      <c r="R24" s="92"/>
      <c r="S24" s="92"/>
      <c r="T24" s="92"/>
      <c r="U24" s="95"/>
      <c r="V24" s="92"/>
      <c r="W24" s="92"/>
      <c r="X24" s="92"/>
      <c r="Y24" s="92"/>
      <c r="Z24" s="95"/>
      <c r="AA24" s="92"/>
      <c r="AB24" s="92"/>
      <c r="AC24" s="92"/>
      <c r="AD24" s="92"/>
      <c r="AE24" s="93"/>
      <c r="AG24" s="14"/>
      <c r="AH24" s="14"/>
      <c r="AI24" s="15"/>
      <c r="AJ24" s="15"/>
      <c r="AK24" s="15"/>
      <c r="AL24" s="15"/>
      <c r="AM24" s="15"/>
      <c r="AN24" s="15"/>
      <c r="AO24" s="15"/>
    </row>
    <row r="25" spans="1:41" ht="13.2" x14ac:dyDescent="0.15">
      <c r="A25" s="243"/>
      <c r="B25" s="245"/>
      <c r="C25" s="94"/>
      <c r="D25" s="247"/>
      <c r="E25" s="249"/>
      <c r="F25" s="251"/>
      <c r="G25" s="74"/>
      <c r="H25" s="240"/>
      <c r="I25" s="238"/>
      <c r="J25" s="88" t="s">
        <v>9</v>
      </c>
      <c r="K25" s="96"/>
      <c r="L25" s="84"/>
      <c r="M25" s="84"/>
      <c r="N25" s="84"/>
      <c r="O25" s="84"/>
      <c r="P25" s="96"/>
      <c r="Q25" s="84"/>
      <c r="R25" s="84"/>
      <c r="S25" s="84"/>
      <c r="T25" s="84"/>
      <c r="U25" s="96"/>
      <c r="V25" s="84"/>
      <c r="W25" s="84"/>
      <c r="X25" s="84"/>
      <c r="Y25" s="84"/>
      <c r="Z25" s="96"/>
      <c r="AA25" s="84"/>
      <c r="AB25" s="84"/>
      <c r="AC25" s="84"/>
      <c r="AD25" s="84"/>
      <c r="AE25" s="85"/>
      <c r="AG25" s="174">
        <f t="shared" si="0"/>
        <v>0</v>
      </c>
      <c r="AH25" s="175" t="str">
        <f>IF(AND(G25="済",H24="未"),"〇","×")</f>
        <v>×</v>
      </c>
      <c r="AI25" s="15"/>
      <c r="AJ25" s="15"/>
      <c r="AK25" s="15"/>
      <c r="AL25" s="15"/>
      <c r="AM25" s="15"/>
      <c r="AN25" s="15"/>
      <c r="AO25" s="15"/>
    </row>
    <row r="26" spans="1:41" ht="13.2" customHeight="1" x14ac:dyDescent="0.15">
      <c r="A26" s="242">
        <v>8</v>
      </c>
      <c r="B26" s="244"/>
      <c r="C26" s="91"/>
      <c r="D26" s="246"/>
      <c r="E26" s="248"/>
      <c r="F26" s="250"/>
      <c r="G26" s="70"/>
      <c r="H26" s="239"/>
      <c r="I26" s="237"/>
      <c r="J26" s="71" t="s">
        <v>84</v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3"/>
      <c r="AG26" s="14"/>
      <c r="AH26" s="14"/>
      <c r="AI26" s="15"/>
      <c r="AJ26" s="15"/>
      <c r="AK26" s="15"/>
      <c r="AL26" s="15"/>
      <c r="AM26" s="15"/>
      <c r="AN26" s="15"/>
      <c r="AO26" s="15"/>
    </row>
    <row r="27" spans="1:41" ht="13.2" x14ac:dyDescent="0.15">
      <c r="A27" s="243"/>
      <c r="B27" s="245"/>
      <c r="C27" s="94"/>
      <c r="D27" s="247"/>
      <c r="E27" s="249"/>
      <c r="F27" s="251"/>
      <c r="G27" s="74"/>
      <c r="H27" s="240"/>
      <c r="I27" s="238"/>
      <c r="J27" s="88" t="s">
        <v>9</v>
      </c>
      <c r="K27" s="89"/>
      <c r="L27" s="84"/>
      <c r="M27" s="84"/>
      <c r="N27" s="89"/>
      <c r="O27" s="89"/>
      <c r="P27" s="89"/>
      <c r="Q27" s="84"/>
      <c r="R27" s="84"/>
      <c r="S27" s="89"/>
      <c r="T27" s="89"/>
      <c r="U27" s="89"/>
      <c r="V27" s="84"/>
      <c r="W27" s="84"/>
      <c r="X27" s="89"/>
      <c r="Y27" s="89"/>
      <c r="Z27" s="89"/>
      <c r="AA27" s="84"/>
      <c r="AB27" s="84"/>
      <c r="AC27" s="89"/>
      <c r="AD27" s="89"/>
      <c r="AE27" s="90"/>
      <c r="AG27" s="174">
        <f t="shared" si="0"/>
        <v>0</v>
      </c>
      <c r="AH27" s="175" t="str">
        <f>IF(AND(G27="済",H26="未"),"〇","×")</f>
        <v>×</v>
      </c>
      <c r="AI27" s="15"/>
      <c r="AJ27" s="15"/>
      <c r="AK27" s="15"/>
      <c r="AL27" s="15"/>
      <c r="AM27" s="15"/>
      <c r="AN27" s="15"/>
      <c r="AO27" s="15"/>
    </row>
    <row r="28" spans="1:41" ht="13.2" customHeight="1" x14ac:dyDescent="0.15">
      <c r="A28" s="242">
        <v>9</v>
      </c>
      <c r="B28" s="244"/>
      <c r="C28" s="91"/>
      <c r="D28" s="246"/>
      <c r="E28" s="248"/>
      <c r="F28" s="250"/>
      <c r="G28" s="70"/>
      <c r="H28" s="239"/>
      <c r="I28" s="237"/>
      <c r="J28" s="71" t="s">
        <v>84</v>
      </c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3"/>
      <c r="AG28" s="14"/>
      <c r="AH28" s="14"/>
      <c r="AI28" s="15"/>
      <c r="AJ28" s="15"/>
      <c r="AK28" s="15"/>
      <c r="AL28" s="15"/>
      <c r="AM28" s="15"/>
      <c r="AN28" s="15"/>
      <c r="AO28" s="15"/>
    </row>
    <row r="29" spans="1:41" ht="13.2" x14ac:dyDescent="0.15">
      <c r="A29" s="243"/>
      <c r="B29" s="245"/>
      <c r="C29" s="94"/>
      <c r="D29" s="247"/>
      <c r="E29" s="249"/>
      <c r="F29" s="251"/>
      <c r="G29" s="74"/>
      <c r="H29" s="240"/>
      <c r="I29" s="238"/>
      <c r="J29" s="88" t="s">
        <v>9</v>
      </c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90"/>
      <c r="AG29" s="174">
        <f t="shared" si="0"/>
        <v>0</v>
      </c>
      <c r="AH29" s="175" t="str">
        <f>IF(AND(G29="済",H28="未"),"〇","×")</f>
        <v>×</v>
      </c>
      <c r="AI29" s="15"/>
      <c r="AJ29" s="15"/>
      <c r="AK29" s="15"/>
      <c r="AL29" s="15"/>
      <c r="AM29" s="15"/>
      <c r="AN29" s="15"/>
      <c r="AO29" s="15"/>
    </row>
    <row r="30" spans="1:41" ht="13.2" customHeight="1" x14ac:dyDescent="0.15">
      <c r="A30" s="242">
        <v>10</v>
      </c>
      <c r="B30" s="244"/>
      <c r="C30" s="91"/>
      <c r="D30" s="246"/>
      <c r="E30" s="248"/>
      <c r="F30" s="250"/>
      <c r="G30" s="70"/>
      <c r="H30" s="239"/>
      <c r="I30" s="237"/>
      <c r="J30" s="71" t="s">
        <v>84</v>
      </c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3"/>
      <c r="AG30" s="14"/>
      <c r="AH30" s="14"/>
      <c r="AI30" s="15"/>
      <c r="AJ30" s="15"/>
      <c r="AK30" s="15"/>
      <c r="AL30" s="15"/>
      <c r="AM30" s="15"/>
      <c r="AN30" s="15"/>
      <c r="AO30" s="15"/>
    </row>
    <row r="31" spans="1:41" ht="13.2" x14ac:dyDescent="0.15">
      <c r="A31" s="243"/>
      <c r="B31" s="245"/>
      <c r="C31" s="94"/>
      <c r="D31" s="247"/>
      <c r="E31" s="249"/>
      <c r="F31" s="251"/>
      <c r="G31" s="74"/>
      <c r="H31" s="240"/>
      <c r="I31" s="238"/>
      <c r="J31" s="88" t="s">
        <v>9</v>
      </c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8"/>
      <c r="AG31" s="174">
        <f t="shared" si="0"/>
        <v>0</v>
      </c>
      <c r="AH31" s="175" t="str">
        <f>IF(AND(G31="済",H30="未"),"〇","×")</f>
        <v>×</v>
      </c>
      <c r="AI31" s="15"/>
      <c r="AJ31" s="15"/>
      <c r="AK31" s="15"/>
      <c r="AL31" s="15"/>
      <c r="AM31" s="15"/>
      <c r="AN31" s="15"/>
      <c r="AO31" s="15"/>
    </row>
    <row r="32" spans="1:41" s="99" customFormat="1" ht="13.2" x14ac:dyDescent="0.2">
      <c r="AG32" s="177"/>
      <c r="AH32" s="177"/>
      <c r="AI32" s="177"/>
      <c r="AJ32" s="177"/>
      <c r="AK32" s="177"/>
      <c r="AL32" s="177"/>
      <c r="AM32" s="177"/>
      <c r="AN32" s="177"/>
      <c r="AO32" s="177"/>
    </row>
    <row r="33" spans="1:41" s="99" customFormat="1" ht="13.2" x14ac:dyDescent="0.2">
      <c r="AG33" s="177"/>
      <c r="AH33" s="178">
        <f>COUNTIF(AH12:AH31, "〇")</f>
        <v>0</v>
      </c>
      <c r="AI33" s="177"/>
      <c r="AJ33" s="177"/>
      <c r="AK33" s="177"/>
      <c r="AL33" s="177"/>
      <c r="AM33" s="177"/>
      <c r="AN33" s="177"/>
      <c r="AO33" s="177"/>
    </row>
    <row r="34" spans="1:41" ht="13.2" x14ac:dyDescent="0.2">
      <c r="AE34" s="100"/>
      <c r="AF34" s="100"/>
      <c r="AG34" s="174" t="e">
        <f>SUM(AG13,AG15,AG17,AG19,AG21,AG23,AG25,AG27,AG29,AG31)*H7</f>
        <v>#VALUE!</v>
      </c>
      <c r="AH34" s="174">
        <f>COUNTIF(AH13:AH33,"〇")*2400</f>
        <v>0</v>
      </c>
      <c r="AI34" s="15"/>
      <c r="AJ34" s="179"/>
      <c r="AK34" s="15"/>
      <c r="AL34" s="15"/>
      <c r="AM34" s="15"/>
      <c r="AN34" s="15"/>
      <c r="AO34" s="15"/>
    </row>
    <row r="35" spans="1:41" ht="13.2" x14ac:dyDescent="0.2">
      <c r="A35" s="102" t="s">
        <v>49</v>
      </c>
      <c r="B35" s="228" t="s">
        <v>50</v>
      </c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41" ht="13.2" x14ac:dyDescent="0.2"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41" ht="13.2" x14ac:dyDescent="0.2"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41" ht="13.5" customHeight="1" x14ac:dyDescent="0.2">
      <c r="C38" s="234" t="s">
        <v>93</v>
      </c>
      <c r="D38" s="234"/>
      <c r="E38" s="234"/>
      <c r="F38" s="235" t="s">
        <v>86</v>
      </c>
      <c r="G38" s="235"/>
      <c r="H38" s="235"/>
      <c r="I38" s="235"/>
      <c r="J38" s="236"/>
      <c r="K38" s="236"/>
      <c r="AD38" s="103" t="s">
        <v>58</v>
      </c>
    </row>
    <row r="39" spans="1:41" ht="22.5" customHeight="1" x14ac:dyDescent="0.2">
      <c r="B39" s="104"/>
      <c r="C39" s="229" t="s">
        <v>51</v>
      </c>
      <c r="D39" s="230"/>
      <c r="E39" s="119" t="s">
        <v>88</v>
      </c>
      <c r="F39" s="231" t="s">
        <v>89</v>
      </c>
      <c r="G39" s="232"/>
      <c r="H39" s="231" t="s">
        <v>90</v>
      </c>
      <c r="I39" s="232"/>
      <c r="J39" s="233" t="s">
        <v>52</v>
      </c>
      <c r="K39" s="233"/>
      <c r="M39" s="105"/>
      <c r="N39" s="106" t="s">
        <v>81</v>
      </c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241"/>
      <c r="AE39" s="241"/>
    </row>
    <row r="40" spans="1:41" ht="19.5" customHeight="1" x14ac:dyDescent="0.2">
      <c r="B40" s="107" t="s">
        <v>91</v>
      </c>
      <c r="C40" s="226" t="str">
        <f>IFERROR(AG34,"")</f>
        <v/>
      </c>
      <c r="D40" s="227"/>
      <c r="E40" s="112">
        <f>IFERROR(AH34,"")</f>
        <v>0</v>
      </c>
      <c r="F40" s="171" t="s">
        <v>92</v>
      </c>
      <c r="G40" s="113" t="str">
        <f>IFERROR((C40+E40)*0.1,"")</f>
        <v/>
      </c>
      <c r="H40" s="171" t="s">
        <v>80</v>
      </c>
      <c r="I40" s="113" t="str">
        <f>IFERROR((C40+E40+G40)*0.3,"")</f>
        <v/>
      </c>
      <c r="J40" s="172" t="s">
        <v>114</v>
      </c>
      <c r="K40" s="114" t="str">
        <f>IFERROR(C40+E40+G40+I40,"")</f>
        <v/>
      </c>
      <c r="N40" s="104"/>
      <c r="P40" s="108"/>
      <c r="U40" s="108"/>
      <c r="Z40" s="108"/>
      <c r="AD40" s="109"/>
      <c r="AE40" s="109"/>
    </row>
    <row r="42" spans="1:41" ht="13.2" x14ac:dyDescent="0.2"/>
  </sheetData>
  <sheetProtection algorithmName="SHA-512" hashValue="oMnE8+DvVyF8nG10NmaGdubbFPyHiiuqdbNTZNamyOKm0hodbo9ml/wvhRwBfll5Ta/hb93Bl5uiXQJ4oLrqsw==" saltValue="qJ8HtDlYWvmxd8ALoeZK4Q==" spinCount="100000" sheet="1" objects="1" scenarios="1"/>
  <mergeCells count="100">
    <mergeCell ref="M1:N1"/>
    <mergeCell ref="R1:S1"/>
    <mergeCell ref="W1:X1"/>
    <mergeCell ref="AB1:AC1"/>
    <mergeCell ref="C4:E4"/>
    <mergeCell ref="F4:G4"/>
    <mergeCell ref="L4:N4"/>
    <mergeCell ref="H4:J4"/>
    <mergeCell ref="C5:E5"/>
    <mergeCell ref="F5:G5"/>
    <mergeCell ref="H5:J5"/>
    <mergeCell ref="F6:G6"/>
    <mergeCell ref="C7:E7"/>
    <mergeCell ref="F7:G7"/>
    <mergeCell ref="H7:J7"/>
    <mergeCell ref="C8:E8"/>
    <mergeCell ref="F8:G8"/>
    <mergeCell ref="H8:J8"/>
    <mergeCell ref="A12:A13"/>
    <mergeCell ref="B12:B13"/>
    <mergeCell ref="C12:C13"/>
    <mergeCell ref="D12:D13"/>
    <mergeCell ref="E12:E13"/>
    <mergeCell ref="F12:F13"/>
    <mergeCell ref="H12:H13"/>
    <mergeCell ref="I12:I13"/>
    <mergeCell ref="A14:A15"/>
    <mergeCell ref="B14:B15"/>
    <mergeCell ref="D14:D15"/>
    <mergeCell ref="E14:E15"/>
    <mergeCell ref="F14:F15"/>
    <mergeCell ref="H14:H15"/>
    <mergeCell ref="I14:I15"/>
    <mergeCell ref="I16:I17"/>
    <mergeCell ref="A18:A19"/>
    <mergeCell ref="B18:B19"/>
    <mergeCell ref="D18:D19"/>
    <mergeCell ref="E18:E19"/>
    <mergeCell ref="F18:F19"/>
    <mergeCell ref="H18:H19"/>
    <mergeCell ref="I18:I19"/>
    <mergeCell ref="A16:A17"/>
    <mergeCell ref="B16:B17"/>
    <mergeCell ref="D16:D17"/>
    <mergeCell ref="E16:E17"/>
    <mergeCell ref="F16:F17"/>
    <mergeCell ref="H16:H17"/>
    <mergeCell ref="I22:I23"/>
    <mergeCell ref="A20:A21"/>
    <mergeCell ref="B20:B21"/>
    <mergeCell ref="D20:D21"/>
    <mergeCell ref="E20:E21"/>
    <mergeCell ref="F20:F21"/>
    <mergeCell ref="H20:H21"/>
    <mergeCell ref="A22:A23"/>
    <mergeCell ref="B22:B23"/>
    <mergeCell ref="D22:D23"/>
    <mergeCell ref="E22:E23"/>
    <mergeCell ref="F22:F23"/>
    <mergeCell ref="A24:A25"/>
    <mergeCell ref="B24:B25"/>
    <mergeCell ref="D24:D25"/>
    <mergeCell ref="E24:E25"/>
    <mergeCell ref="F24:F25"/>
    <mergeCell ref="A26:A27"/>
    <mergeCell ref="B26:B27"/>
    <mergeCell ref="D26:D27"/>
    <mergeCell ref="E26:E27"/>
    <mergeCell ref="F26:F27"/>
    <mergeCell ref="AD39:AE39"/>
    <mergeCell ref="I28:I29"/>
    <mergeCell ref="A30:A31"/>
    <mergeCell ref="B30:B31"/>
    <mergeCell ref="D30:D31"/>
    <mergeCell ref="E30:E31"/>
    <mergeCell ref="F30:F31"/>
    <mergeCell ref="H30:H31"/>
    <mergeCell ref="I30:I31"/>
    <mergeCell ref="A28:A29"/>
    <mergeCell ref="B28:B29"/>
    <mergeCell ref="D28:D29"/>
    <mergeCell ref="E28:E29"/>
    <mergeCell ref="F28:F29"/>
    <mergeCell ref="H28:H29"/>
    <mergeCell ref="L5:N5"/>
    <mergeCell ref="C40:D40"/>
    <mergeCell ref="B35:K36"/>
    <mergeCell ref="C39:D39"/>
    <mergeCell ref="F39:G39"/>
    <mergeCell ref="H39:I39"/>
    <mergeCell ref="J39:K39"/>
    <mergeCell ref="C38:E38"/>
    <mergeCell ref="F38:I38"/>
    <mergeCell ref="J38:K38"/>
    <mergeCell ref="I24:I25"/>
    <mergeCell ref="H26:H27"/>
    <mergeCell ref="I26:I27"/>
    <mergeCell ref="H24:H25"/>
    <mergeCell ref="I20:I21"/>
    <mergeCell ref="H22:H23"/>
  </mergeCells>
  <phoneticPr fontId="12"/>
  <conditionalFormatting sqref="H14:H31">
    <cfRule type="containsText" dxfId="4" priority="4" operator="containsText" text="未">
      <formula>NOT(ISERROR(SEARCH("未",H14)))</formula>
    </cfRule>
  </conditionalFormatting>
  <conditionalFormatting sqref="K13:AE13 K15:AE15 K17:AE17 K19:AE19 K21:AE21 K23:AE23 K25:AE25 K27:AE27 K29:AE29 K31:AE31">
    <cfRule type="containsText" dxfId="3" priority="2" operator="containsText" text="未">
      <formula>NOT(ISERROR(SEARCH("未",K13)))</formula>
    </cfRule>
  </conditionalFormatting>
  <conditionalFormatting sqref="AG13">
    <cfRule type="cellIs" dxfId="2" priority="1" operator="equal">
      <formula>"未"</formula>
    </cfRule>
  </conditionalFormatting>
  <conditionalFormatting sqref="AG15">
    <cfRule type="cellIs" dxfId="1" priority="3" operator="equal">
      <formula>"未"</formula>
    </cfRule>
  </conditionalFormatting>
  <dataValidations count="7">
    <dataValidation type="list" allowBlank="1" showInputMessage="1" showErrorMessage="1" sqref="L4 O4:AD4" xr:uid="{9F604E6E-A89D-4522-B1CF-AC66F725395E}">
      <formula1>$AM$6:$AM$8</formula1>
    </dataValidation>
    <dataValidation type="list" allowBlank="1" showInputMessage="1" showErrorMessage="1" sqref="C8:E8" xr:uid="{CB723DA4-2B72-43BC-A414-85D818A0DDFB}">
      <formula1>"有,無"</formula1>
    </dataValidation>
    <dataValidation allowBlank="1" showInputMessage="1" showErrorMessage="1" sqref="AE13 AE15 AE17 AE19 AE21 AE23 AE25 AE27 AE29 AE31" xr:uid="{7D9DC4F4-27CA-4DE9-B073-8A8110167E07}"/>
    <dataValidation type="list" allowBlank="1" showInputMessage="1" showErrorMessage="1" sqref="H12:H31" xr:uid="{0BD3B572-C91E-457B-9548-DF25AD4E8D68}">
      <formula1>"無,未,済"</formula1>
    </dataValidation>
    <dataValidation type="list" allowBlank="1" showInputMessage="1" showErrorMessage="1" sqref="D12:D31" xr:uid="{F76FC216-037C-469D-9FA8-E86AD90B8657}">
      <formula1>"男,女"</formula1>
    </dataValidation>
    <dataValidation type="list" allowBlank="1" showInputMessage="1" showErrorMessage="1" sqref="C7" xr:uid="{B74656AB-7601-41FC-9C12-F0FC5C6DB159}">
      <formula1>"特定使用成績調査,一般使用成績調査"</formula1>
    </dataValidation>
    <dataValidation type="list" allowBlank="1" showInputMessage="1" showErrorMessage="1" sqref="G29 K19:AD19 K21:AD21 K23:AD23 K25:AD25 K27:AD27 K29:AD29 K31:AD31 K17:AD17 K13:AD13 K15:AD15 G31 G15 G17 G19 G21 G23 G25 G27 G13" xr:uid="{E615798D-4E0E-4AB9-8DF6-FA39EF9C515F}">
      <formula1>"未,済"</formula1>
    </dataValidation>
  </dataValidations>
  <pageMargins left="0.25" right="0.25" top="0.75" bottom="0.75" header="0.3" footer="0.3"/>
  <pageSetup paperSize="9" scale="8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2F62-0A32-4CA8-8133-D989B135280A}">
  <sheetPr>
    <tabColor theme="8" tint="0.39997558519241921"/>
  </sheetPr>
  <dimension ref="A1:AC46"/>
  <sheetViews>
    <sheetView topLeftCell="B1" zoomScaleNormal="100" zoomScaleSheetLayoutView="100" workbookViewId="0">
      <selection activeCell="B11" sqref="B11:B14"/>
    </sheetView>
  </sheetViews>
  <sheetFormatPr defaultRowHeight="13.5" customHeight="1" x14ac:dyDescent="0.2"/>
  <cols>
    <col min="1" max="1" width="5.109375" style="1" customWidth="1"/>
    <col min="2" max="4" width="12.33203125" style="1" customWidth="1"/>
    <col min="5" max="6" width="11.6640625" style="1" bestFit="1" customWidth="1"/>
    <col min="7" max="14" width="10.6640625" style="1" customWidth="1"/>
    <col min="15" max="24" width="10.6640625" style="1" hidden="1" customWidth="1"/>
    <col min="25" max="25" width="37.109375" style="1" customWidth="1"/>
    <col min="26" max="26" width="18.21875" style="4" customWidth="1"/>
    <col min="27" max="27" width="12.33203125" style="4" bestFit="1" customWidth="1"/>
    <col min="28" max="16384" width="8.88671875" style="1"/>
  </cols>
  <sheetData>
    <row r="1" spans="1:29" ht="21.75" customHeight="1" x14ac:dyDescent="0.2">
      <c r="B1" s="120" t="s">
        <v>53</v>
      </c>
      <c r="I1" s="115"/>
      <c r="L1" s="2" t="s">
        <v>17</v>
      </c>
      <c r="M1" s="187" t="s">
        <v>94</v>
      </c>
      <c r="N1" s="187"/>
      <c r="Q1" s="200"/>
      <c r="R1" s="200"/>
      <c r="S1" s="115"/>
      <c r="V1" s="200"/>
      <c r="W1" s="200"/>
      <c r="X1" s="115"/>
    </row>
    <row r="2" spans="1:29" ht="14.4" x14ac:dyDescent="0.2">
      <c r="A2" s="6"/>
      <c r="B2" s="6"/>
      <c r="C2" s="6"/>
      <c r="D2" s="6"/>
    </row>
    <row r="3" spans="1:29" ht="22.5" customHeight="1" x14ac:dyDescent="0.2">
      <c r="B3" s="289" t="s">
        <v>78</v>
      </c>
      <c r="C3" s="289"/>
      <c r="D3" s="121" t="s">
        <v>79</v>
      </c>
      <c r="E3" s="122"/>
      <c r="F3" s="122"/>
      <c r="G3" s="122"/>
      <c r="H3" s="122"/>
      <c r="I3" s="123"/>
      <c r="J3" s="123"/>
      <c r="K3" s="124"/>
      <c r="L3" s="123"/>
      <c r="M3" s="123"/>
      <c r="N3" s="123"/>
    </row>
    <row r="4" spans="1:29" ht="13.5" customHeight="1" x14ac:dyDescent="0.2">
      <c r="B4" s="57"/>
      <c r="C4" s="57"/>
      <c r="D4" s="57"/>
    </row>
    <row r="5" spans="1:29" ht="34.5" customHeight="1" x14ac:dyDescent="0.2">
      <c r="A5" s="256" t="s">
        <v>1</v>
      </c>
      <c r="B5" s="290" t="s">
        <v>2</v>
      </c>
      <c r="C5" s="292" t="s">
        <v>67</v>
      </c>
      <c r="D5" s="256"/>
      <c r="E5" s="125" t="s">
        <v>71</v>
      </c>
      <c r="F5" s="126" t="s">
        <v>72</v>
      </c>
      <c r="G5" s="125" t="s">
        <v>73</v>
      </c>
      <c r="H5" s="126" t="s">
        <v>74</v>
      </c>
      <c r="I5" s="127" t="s">
        <v>33</v>
      </c>
      <c r="J5" s="128" t="s">
        <v>34</v>
      </c>
      <c r="K5" s="127" t="s">
        <v>35</v>
      </c>
      <c r="L5" s="128" t="s">
        <v>36</v>
      </c>
      <c r="M5" s="127" t="s">
        <v>37</v>
      </c>
      <c r="N5" s="128" t="s">
        <v>38</v>
      </c>
      <c r="O5" s="127" t="s">
        <v>39</v>
      </c>
      <c r="P5" s="127" t="s">
        <v>40</v>
      </c>
      <c r="Q5" s="127" t="s">
        <v>41</v>
      </c>
      <c r="R5" s="127" t="s">
        <v>42</v>
      </c>
      <c r="S5" s="127" t="s">
        <v>43</v>
      </c>
      <c r="T5" s="127" t="s">
        <v>44</v>
      </c>
      <c r="U5" s="127" t="s">
        <v>45</v>
      </c>
      <c r="V5" s="127" t="s">
        <v>46</v>
      </c>
      <c r="W5" s="127" t="s">
        <v>47</v>
      </c>
      <c r="X5" s="127" t="s">
        <v>48</v>
      </c>
      <c r="Y5" s="294" t="s">
        <v>75</v>
      </c>
      <c r="Z5" s="69"/>
      <c r="AA5" s="69"/>
    </row>
    <row r="6" spans="1:29" ht="15" customHeight="1" x14ac:dyDescent="0.2">
      <c r="A6" s="257"/>
      <c r="B6" s="291"/>
      <c r="C6" s="293"/>
      <c r="D6" s="257"/>
      <c r="E6" s="129">
        <f t="shared" ref="E6:N6" si="0">E3</f>
        <v>0</v>
      </c>
      <c r="F6" s="129">
        <f t="shared" si="0"/>
        <v>0</v>
      </c>
      <c r="G6" s="129">
        <f t="shared" si="0"/>
        <v>0</v>
      </c>
      <c r="H6" s="129">
        <f t="shared" si="0"/>
        <v>0</v>
      </c>
      <c r="I6" s="129">
        <f t="shared" si="0"/>
        <v>0</v>
      </c>
      <c r="J6" s="130">
        <f t="shared" si="0"/>
        <v>0</v>
      </c>
      <c r="K6" s="129">
        <f t="shared" si="0"/>
        <v>0</v>
      </c>
      <c r="L6" s="130">
        <f t="shared" si="0"/>
        <v>0</v>
      </c>
      <c r="M6" s="129">
        <f t="shared" si="0"/>
        <v>0</v>
      </c>
      <c r="N6" s="130">
        <f t="shared" si="0"/>
        <v>0</v>
      </c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295"/>
      <c r="Z6" s="69"/>
      <c r="AA6" s="69"/>
    </row>
    <row r="7" spans="1:29" ht="13.5" customHeight="1" x14ac:dyDescent="0.2">
      <c r="A7" s="256">
        <v>1</v>
      </c>
      <c r="B7" s="287">
        <f>②登録症例リスト!B12</f>
        <v>0</v>
      </c>
      <c r="C7" s="132" t="s">
        <v>66</v>
      </c>
      <c r="D7" s="133" t="s">
        <v>64</v>
      </c>
      <c r="E7" s="134"/>
      <c r="F7" s="135"/>
      <c r="G7" s="134"/>
      <c r="H7" s="135"/>
      <c r="I7" s="136"/>
      <c r="J7" s="137"/>
      <c r="K7" s="136"/>
      <c r="L7" s="137"/>
      <c r="M7" s="136"/>
      <c r="N7" s="138"/>
      <c r="O7" s="134"/>
      <c r="P7" s="139"/>
      <c r="Q7" s="139"/>
      <c r="R7" s="134"/>
      <c r="S7" s="134"/>
      <c r="T7" s="134"/>
      <c r="U7" s="134"/>
      <c r="V7" s="134"/>
      <c r="W7" s="134"/>
      <c r="X7" s="134"/>
      <c r="Y7" s="140"/>
      <c r="AC7" s="80"/>
    </row>
    <row r="8" spans="1:29" ht="13.5" customHeight="1" x14ac:dyDescent="0.2">
      <c r="A8" s="285"/>
      <c r="B8" s="287"/>
      <c r="C8" s="141"/>
      <c r="D8" s="141" t="s">
        <v>70</v>
      </c>
      <c r="E8" s="142"/>
      <c r="G8" s="142"/>
      <c r="I8" s="143"/>
      <c r="J8" s="103"/>
      <c r="K8" s="143"/>
      <c r="L8" s="103"/>
      <c r="M8" s="143"/>
      <c r="N8" s="144"/>
      <c r="O8" s="142"/>
      <c r="P8" s="145"/>
      <c r="Q8" s="145"/>
      <c r="R8" s="142"/>
      <c r="S8" s="142"/>
      <c r="T8" s="142"/>
      <c r="U8" s="142"/>
      <c r="V8" s="142"/>
      <c r="W8" s="142"/>
      <c r="X8" s="142"/>
      <c r="Y8" s="142"/>
      <c r="AC8" s="80"/>
    </row>
    <row r="9" spans="1:29" ht="13.5" customHeight="1" x14ac:dyDescent="0.2">
      <c r="A9" s="285"/>
      <c r="B9" s="287"/>
      <c r="C9" s="132" t="s">
        <v>65</v>
      </c>
      <c r="D9" s="146" t="s">
        <v>68</v>
      </c>
      <c r="E9" s="147"/>
      <c r="F9" s="148"/>
      <c r="G9" s="147"/>
      <c r="H9" s="149"/>
      <c r="I9" s="150"/>
      <c r="J9" s="151"/>
      <c r="K9" s="150"/>
      <c r="L9" s="151"/>
      <c r="M9" s="150"/>
      <c r="N9" s="152"/>
      <c r="O9" s="72"/>
      <c r="P9" s="72"/>
      <c r="Q9" s="72"/>
      <c r="R9" s="72"/>
      <c r="S9" s="72"/>
      <c r="T9" s="72"/>
      <c r="U9" s="72"/>
      <c r="V9" s="72"/>
      <c r="W9" s="72"/>
      <c r="X9" s="72"/>
      <c r="Y9" s="142"/>
      <c r="AC9" s="80"/>
    </row>
    <row r="10" spans="1:29" ht="13.2" x14ac:dyDescent="0.2">
      <c r="A10" s="257"/>
      <c r="B10" s="296"/>
      <c r="C10" s="153"/>
      <c r="D10" s="153" t="s">
        <v>69</v>
      </c>
      <c r="E10" s="154"/>
      <c r="F10" s="155"/>
      <c r="G10" s="154"/>
      <c r="H10" s="155"/>
      <c r="I10" s="76"/>
      <c r="J10" s="156"/>
      <c r="K10" s="76"/>
      <c r="L10" s="156"/>
      <c r="M10" s="76"/>
      <c r="N10" s="157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158"/>
      <c r="AA10" s="159"/>
    </row>
    <row r="11" spans="1:29" ht="13.2" x14ac:dyDescent="0.2">
      <c r="A11" s="285">
        <v>2</v>
      </c>
      <c r="B11" s="286">
        <f>②登録症例リスト!B14</f>
        <v>0</v>
      </c>
      <c r="C11" s="132" t="s">
        <v>66</v>
      </c>
      <c r="D11" s="133" t="s">
        <v>64</v>
      </c>
      <c r="E11" s="134"/>
      <c r="F11" s="135"/>
      <c r="G11" s="134"/>
      <c r="H11" s="135"/>
      <c r="I11" s="136"/>
      <c r="J11" s="137"/>
      <c r="K11" s="136"/>
      <c r="L11" s="137"/>
      <c r="M11" s="136"/>
      <c r="N11" s="138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9"/>
    </row>
    <row r="12" spans="1:29" ht="13.2" x14ac:dyDescent="0.2">
      <c r="A12" s="285"/>
      <c r="B12" s="287"/>
      <c r="C12" s="141"/>
      <c r="D12" s="141" t="s">
        <v>70</v>
      </c>
      <c r="E12" s="142"/>
      <c r="G12" s="142"/>
      <c r="I12" s="143"/>
      <c r="J12" s="103"/>
      <c r="K12" s="143"/>
      <c r="L12" s="103"/>
      <c r="M12" s="143"/>
      <c r="N12" s="144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</row>
    <row r="13" spans="1:29" ht="13.2" x14ac:dyDescent="0.2">
      <c r="A13" s="285"/>
      <c r="B13" s="287"/>
      <c r="C13" s="132" t="s">
        <v>65</v>
      </c>
      <c r="D13" s="146" t="s">
        <v>68</v>
      </c>
      <c r="E13" s="147"/>
      <c r="F13" s="148"/>
      <c r="G13" s="147"/>
      <c r="H13" s="149"/>
      <c r="I13" s="160"/>
      <c r="J13" s="161"/>
      <c r="K13" s="160"/>
      <c r="L13" s="161"/>
      <c r="M13" s="160"/>
      <c r="N13" s="162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2"/>
    </row>
    <row r="14" spans="1:29" ht="13.2" x14ac:dyDescent="0.2">
      <c r="A14" s="257"/>
      <c r="B14" s="288"/>
      <c r="C14" s="153"/>
      <c r="D14" s="153" t="s">
        <v>69</v>
      </c>
      <c r="E14" s="154"/>
      <c r="F14" s="155"/>
      <c r="G14" s="154"/>
      <c r="H14" s="155"/>
      <c r="I14" s="163"/>
      <c r="J14" s="164"/>
      <c r="K14" s="163"/>
      <c r="L14" s="164"/>
      <c r="M14" s="163"/>
      <c r="N14" s="165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8"/>
      <c r="AA14" s="159"/>
    </row>
    <row r="15" spans="1:29" ht="13.2" x14ac:dyDescent="0.2">
      <c r="A15" s="256">
        <v>3</v>
      </c>
      <c r="B15" s="286">
        <f>②登録症例リスト!B16</f>
        <v>0</v>
      </c>
      <c r="C15" s="132" t="s">
        <v>66</v>
      </c>
      <c r="D15" s="133" t="s">
        <v>64</v>
      </c>
      <c r="E15" s="134"/>
      <c r="F15" s="135"/>
      <c r="G15" s="134"/>
      <c r="H15" s="135"/>
      <c r="I15" s="134"/>
      <c r="J15" s="135"/>
      <c r="K15" s="134"/>
      <c r="L15" s="135"/>
      <c r="M15" s="134"/>
      <c r="N15" s="166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9"/>
    </row>
    <row r="16" spans="1:29" ht="13.2" x14ac:dyDescent="0.2">
      <c r="A16" s="285"/>
      <c r="B16" s="287"/>
      <c r="C16" s="141"/>
      <c r="D16" s="141" t="s">
        <v>70</v>
      </c>
      <c r="E16" s="142"/>
      <c r="G16" s="142"/>
      <c r="I16" s="142"/>
      <c r="K16" s="142"/>
      <c r="M16" s="142"/>
      <c r="N16" s="167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</row>
    <row r="17" spans="1:29" ht="13.2" x14ac:dyDescent="0.2">
      <c r="A17" s="285"/>
      <c r="B17" s="287"/>
      <c r="C17" s="132" t="s">
        <v>65</v>
      </c>
      <c r="D17" s="146" t="s">
        <v>68</v>
      </c>
      <c r="E17" s="147"/>
      <c r="F17" s="148"/>
      <c r="G17" s="147"/>
      <c r="H17" s="149"/>
      <c r="I17" s="147"/>
      <c r="J17" s="149"/>
      <c r="K17" s="147"/>
      <c r="L17" s="149"/>
      <c r="M17" s="147"/>
      <c r="N17" s="168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2"/>
    </row>
    <row r="18" spans="1:29" ht="13.2" x14ac:dyDescent="0.2">
      <c r="A18" s="257"/>
      <c r="B18" s="288"/>
      <c r="C18" s="153"/>
      <c r="D18" s="153" t="s">
        <v>69</v>
      </c>
      <c r="E18" s="154"/>
      <c r="F18" s="155"/>
      <c r="G18" s="154"/>
      <c r="H18" s="155"/>
      <c r="I18" s="154"/>
      <c r="J18" s="155"/>
      <c r="K18" s="154"/>
      <c r="L18" s="155"/>
      <c r="M18" s="154"/>
      <c r="N18" s="169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8"/>
      <c r="AA18" s="159"/>
    </row>
    <row r="19" spans="1:29" ht="13.2" x14ac:dyDescent="0.2">
      <c r="A19" s="256">
        <v>4</v>
      </c>
      <c r="B19" s="286">
        <f>②登録症例リスト!B18</f>
        <v>0</v>
      </c>
      <c r="C19" s="132" t="s">
        <v>66</v>
      </c>
      <c r="D19" s="133" t="s">
        <v>64</v>
      </c>
      <c r="E19" s="139"/>
      <c r="F19" s="170"/>
      <c r="G19" s="139"/>
      <c r="H19" s="170"/>
      <c r="I19" s="139"/>
      <c r="J19" s="170"/>
      <c r="K19" s="139"/>
      <c r="L19" s="170"/>
      <c r="M19" s="139"/>
      <c r="N19" s="23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9" ht="13.2" x14ac:dyDescent="0.2">
      <c r="A20" s="285"/>
      <c r="B20" s="287"/>
      <c r="C20" s="141"/>
      <c r="D20" s="141" t="s">
        <v>70</v>
      </c>
      <c r="E20" s="142"/>
      <c r="G20" s="142"/>
      <c r="I20" s="142"/>
      <c r="K20" s="142"/>
      <c r="M20" s="142"/>
      <c r="N20" s="167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AA20" s="159"/>
    </row>
    <row r="21" spans="1:29" ht="13.2" x14ac:dyDescent="0.2">
      <c r="A21" s="285"/>
      <c r="B21" s="287"/>
      <c r="C21" s="132" t="s">
        <v>65</v>
      </c>
      <c r="D21" s="146" t="s">
        <v>68</v>
      </c>
      <c r="E21" s="147"/>
      <c r="F21" s="148"/>
      <c r="G21" s="147"/>
      <c r="H21" s="149"/>
      <c r="I21" s="147"/>
      <c r="J21" s="149"/>
      <c r="K21" s="147"/>
      <c r="L21" s="149"/>
      <c r="M21" s="147"/>
      <c r="N21" s="168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2"/>
    </row>
    <row r="22" spans="1:29" ht="13.2" x14ac:dyDescent="0.2">
      <c r="A22" s="257"/>
      <c r="B22" s="288"/>
      <c r="C22" s="153"/>
      <c r="D22" s="153" t="s">
        <v>69</v>
      </c>
      <c r="E22" s="154"/>
      <c r="F22" s="155"/>
      <c r="G22" s="154"/>
      <c r="H22" s="155"/>
      <c r="I22" s="154"/>
      <c r="J22" s="155"/>
      <c r="K22" s="154"/>
      <c r="L22" s="155"/>
      <c r="M22" s="154"/>
      <c r="N22" s="169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8"/>
      <c r="AA22" s="159"/>
    </row>
    <row r="23" spans="1:29" ht="13.2" x14ac:dyDescent="0.2">
      <c r="A23" s="256">
        <v>5</v>
      </c>
      <c r="B23" s="286">
        <f>②登録症例リスト!B20</f>
        <v>0</v>
      </c>
      <c r="C23" s="132" t="s">
        <v>66</v>
      </c>
      <c r="D23" s="133" t="s">
        <v>64</v>
      </c>
      <c r="E23" s="139"/>
      <c r="F23" s="170"/>
      <c r="G23" s="139"/>
      <c r="H23" s="170"/>
      <c r="I23" s="139"/>
      <c r="J23" s="170"/>
      <c r="K23" s="139"/>
      <c r="L23" s="170"/>
      <c r="M23" s="139"/>
      <c r="N23" s="23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</row>
    <row r="24" spans="1:29" ht="13.2" x14ac:dyDescent="0.2">
      <c r="A24" s="285"/>
      <c r="B24" s="287"/>
      <c r="C24" s="141"/>
      <c r="D24" s="141" t="s">
        <v>70</v>
      </c>
      <c r="E24" s="142"/>
      <c r="G24" s="142"/>
      <c r="I24" s="142"/>
      <c r="K24" s="142"/>
      <c r="M24" s="142"/>
      <c r="N24" s="167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AA24" s="159"/>
    </row>
    <row r="25" spans="1:29" ht="13.2" x14ac:dyDescent="0.2">
      <c r="A25" s="285"/>
      <c r="B25" s="287"/>
      <c r="C25" s="132" t="s">
        <v>65</v>
      </c>
      <c r="D25" s="146" t="s">
        <v>68</v>
      </c>
      <c r="E25" s="147"/>
      <c r="F25" s="148"/>
      <c r="G25" s="147"/>
      <c r="H25" s="149"/>
      <c r="I25" s="147"/>
      <c r="J25" s="149"/>
      <c r="K25" s="147"/>
      <c r="L25" s="149"/>
      <c r="M25" s="147"/>
      <c r="N25" s="168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2"/>
    </row>
    <row r="26" spans="1:29" ht="13.2" x14ac:dyDescent="0.2">
      <c r="A26" s="257"/>
      <c r="B26" s="288"/>
      <c r="C26" s="153"/>
      <c r="D26" s="153" t="s">
        <v>69</v>
      </c>
      <c r="E26" s="154"/>
      <c r="F26" s="155"/>
      <c r="G26" s="154"/>
      <c r="H26" s="155"/>
      <c r="I26" s="154"/>
      <c r="J26" s="155"/>
      <c r="K26" s="154"/>
      <c r="L26" s="155"/>
      <c r="M26" s="154"/>
      <c r="N26" s="169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8"/>
      <c r="AA26" s="159"/>
    </row>
    <row r="27" spans="1:29" ht="13.2" x14ac:dyDescent="0.2">
      <c r="A27" s="256">
        <v>6</v>
      </c>
      <c r="B27" s="286">
        <f>②登録症例リスト!B22</f>
        <v>0</v>
      </c>
      <c r="C27" s="132" t="s">
        <v>66</v>
      </c>
      <c r="D27" s="133" t="s">
        <v>64</v>
      </c>
      <c r="E27" s="139"/>
      <c r="F27" s="170"/>
      <c r="G27" s="139"/>
      <c r="H27" s="170"/>
      <c r="I27" s="139"/>
      <c r="J27" s="170"/>
      <c r="K27" s="139"/>
      <c r="L27" s="170"/>
      <c r="M27" s="139"/>
      <c r="N27" s="23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</row>
    <row r="28" spans="1:29" ht="13.2" x14ac:dyDescent="0.2">
      <c r="A28" s="285"/>
      <c r="B28" s="287"/>
      <c r="C28" s="141"/>
      <c r="D28" s="141" t="s">
        <v>70</v>
      </c>
      <c r="E28" s="142"/>
      <c r="G28" s="142"/>
      <c r="I28" s="142"/>
      <c r="K28" s="142"/>
      <c r="M28" s="142"/>
      <c r="N28" s="167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AA28" s="159"/>
    </row>
    <row r="29" spans="1:29" ht="13.2" x14ac:dyDescent="0.2">
      <c r="A29" s="285"/>
      <c r="B29" s="287"/>
      <c r="C29" s="132" t="s">
        <v>65</v>
      </c>
      <c r="D29" s="146" t="s">
        <v>68</v>
      </c>
      <c r="E29" s="147"/>
      <c r="F29" s="148"/>
      <c r="G29" s="147"/>
      <c r="H29" s="149"/>
      <c r="I29" s="147"/>
      <c r="J29" s="149"/>
      <c r="K29" s="147"/>
      <c r="L29" s="149"/>
      <c r="M29" s="147"/>
      <c r="N29" s="168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2"/>
    </row>
    <row r="30" spans="1:29" ht="13.2" x14ac:dyDescent="0.2">
      <c r="A30" s="257"/>
      <c r="B30" s="288"/>
      <c r="C30" s="153"/>
      <c r="D30" s="153" t="s">
        <v>69</v>
      </c>
      <c r="E30" s="154"/>
      <c r="F30" s="155"/>
      <c r="G30" s="154"/>
      <c r="H30" s="155"/>
      <c r="I30" s="154"/>
      <c r="J30" s="155"/>
      <c r="K30" s="154"/>
      <c r="L30" s="155"/>
      <c r="M30" s="154"/>
      <c r="N30" s="169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8"/>
      <c r="AA30" s="159"/>
    </row>
    <row r="31" spans="1:29" ht="13.2" x14ac:dyDescent="0.2">
      <c r="A31" s="256">
        <v>7</v>
      </c>
      <c r="B31" s="286">
        <f>②登録症例リスト!B24</f>
        <v>0</v>
      </c>
      <c r="C31" s="132" t="s">
        <v>66</v>
      </c>
      <c r="D31" s="133" t="s">
        <v>64</v>
      </c>
      <c r="E31" s="139"/>
      <c r="F31" s="170"/>
      <c r="G31" s="139"/>
      <c r="H31" s="170"/>
      <c r="I31" s="139"/>
      <c r="J31" s="170"/>
      <c r="K31" s="139"/>
      <c r="L31" s="170"/>
      <c r="M31" s="139"/>
      <c r="N31" s="23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AC31" s="101"/>
    </row>
    <row r="32" spans="1:29" ht="13.2" x14ac:dyDescent="0.2">
      <c r="A32" s="285"/>
      <c r="B32" s="287"/>
      <c r="C32" s="141"/>
      <c r="D32" s="141" t="s">
        <v>70</v>
      </c>
      <c r="E32" s="142"/>
      <c r="G32" s="142"/>
      <c r="I32" s="142"/>
      <c r="K32" s="142"/>
      <c r="M32" s="142"/>
      <c r="N32" s="167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</row>
    <row r="33" spans="1:25" ht="16.5" customHeight="1" x14ac:dyDescent="0.2">
      <c r="A33" s="285"/>
      <c r="B33" s="287"/>
      <c r="C33" s="132" t="s">
        <v>65</v>
      </c>
      <c r="D33" s="146" t="s">
        <v>68</v>
      </c>
      <c r="E33" s="147"/>
      <c r="F33" s="148"/>
      <c r="G33" s="147"/>
      <c r="H33" s="149"/>
      <c r="I33" s="147"/>
      <c r="J33" s="149"/>
      <c r="K33" s="147"/>
      <c r="L33" s="149"/>
      <c r="M33" s="147"/>
      <c r="N33" s="168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2"/>
    </row>
    <row r="34" spans="1:25" ht="18" customHeight="1" x14ac:dyDescent="0.2">
      <c r="A34" s="257"/>
      <c r="B34" s="288"/>
      <c r="C34" s="153"/>
      <c r="D34" s="153" t="s">
        <v>69</v>
      </c>
      <c r="E34" s="154"/>
      <c r="F34" s="155"/>
      <c r="G34" s="154"/>
      <c r="H34" s="155"/>
      <c r="I34" s="154"/>
      <c r="J34" s="155"/>
      <c r="K34" s="154"/>
      <c r="L34" s="155"/>
      <c r="M34" s="154"/>
      <c r="N34" s="169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</row>
    <row r="35" spans="1:25" ht="16.5" customHeight="1" x14ac:dyDescent="0.2">
      <c r="A35" s="256">
        <v>8</v>
      </c>
      <c r="B35" s="286">
        <f>②登録症例リスト!B26</f>
        <v>0</v>
      </c>
      <c r="C35" s="132" t="s">
        <v>66</v>
      </c>
      <c r="D35" s="133" t="s">
        <v>64</v>
      </c>
      <c r="E35" s="139"/>
      <c r="F35" s="170"/>
      <c r="G35" s="139"/>
      <c r="H35" s="170"/>
      <c r="I35" s="139"/>
      <c r="J35" s="170"/>
      <c r="K35" s="139"/>
      <c r="L35" s="170"/>
      <c r="M35" s="139"/>
      <c r="N35" s="23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</row>
    <row r="36" spans="1:25" ht="13.5" customHeight="1" x14ac:dyDescent="0.2">
      <c r="A36" s="285"/>
      <c r="B36" s="287"/>
      <c r="C36" s="141"/>
      <c r="D36" s="141" t="s">
        <v>70</v>
      </c>
      <c r="E36" s="142"/>
      <c r="G36" s="142"/>
      <c r="I36" s="142"/>
      <c r="K36" s="142"/>
      <c r="M36" s="142"/>
      <c r="N36" s="167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</row>
    <row r="37" spans="1:25" ht="13.2" x14ac:dyDescent="0.2">
      <c r="A37" s="285"/>
      <c r="B37" s="287"/>
      <c r="C37" s="132" t="s">
        <v>65</v>
      </c>
      <c r="D37" s="146" t="s">
        <v>68</v>
      </c>
      <c r="E37" s="147"/>
      <c r="F37" s="148"/>
      <c r="G37" s="147"/>
      <c r="H37" s="149"/>
      <c r="I37" s="147"/>
      <c r="J37" s="149"/>
      <c r="K37" s="147"/>
      <c r="L37" s="149"/>
      <c r="M37" s="147"/>
      <c r="N37" s="168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2"/>
    </row>
    <row r="38" spans="1:25" ht="13.5" customHeight="1" x14ac:dyDescent="0.2">
      <c r="A38" s="257"/>
      <c r="B38" s="288"/>
      <c r="C38" s="153"/>
      <c r="D38" s="153" t="s">
        <v>69</v>
      </c>
      <c r="E38" s="154"/>
      <c r="F38" s="155"/>
      <c r="G38" s="154"/>
      <c r="H38" s="155"/>
      <c r="I38" s="154"/>
      <c r="J38" s="155"/>
      <c r="K38" s="154"/>
      <c r="L38" s="155"/>
      <c r="M38" s="154"/>
      <c r="N38" s="169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</row>
    <row r="39" spans="1:25" ht="13.5" customHeight="1" x14ac:dyDescent="0.2">
      <c r="A39" s="256">
        <v>9</v>
      </c>
      <c r="B39" s="286">
        <f>②登録症例リスト!B28</f>
        <v>0</v>
      </c>
      <c r="C39" s="132" t="s">
        <v>66</v>
      </c>
      <c r="D39" s="133" t="s">
        <v>64</v>
      </c>
      <c r="E39" s="139"/>
      <c r="F39" s="170"/>
      <c r="G39" s="139"/>
      <c r="H39" s="170"/>
      <c r="I39" s="139"/>
      <c r="J39" s="170"/>
      <c r="K39" s="139"/>
      <c r="L39" s="170"/>
      <c r="M39" s="139"/>
      <c r="N39" s="23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</row>
    <row r="40" spans="1:25" ht="13.5" customHeight="1" x14ac:dyDescent="0.2">
      <c r="A40" s="285"/>
      <c r="B40" s="287"/>
      <c r="C40" s="141"/>
      <c r="D40" s="141" t="s">
        <v>70</v>
      </c>
      <c r="E40" s="142"/>
      <c r="G40" s="142"/>
      <c r="I40" s="142"/>
      <c r="K40" s="142"/>
      <c r="M40" s="142"/>
      <c r="N40" s="167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13.5" customHeight="1" x14ac:dyDescent="0.2">
      <c r="A41" s="285"/>
      <c r="B41" s="287"/>
      <c r="C41" s="132" t="s">
        <v>65</v>
      </c>
      <c r="D41" s="146" t="s">
        <v>68</v>
      </c>
      <c r="E41" s="147"/>
      <c r="F41" s="148"/>
      <c r="G41" s="147"/>
      <c r="H41" s="149"/>
      <c r="I41" s="147"/>
      <c r="J41" s="149"/>
      <c r="K41" s="147"/>
      <c r="L41" s="149"/>
      <c r="M41" s="147"/>
      <c r="N41" s="168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2"/>
    </row>
    <row r="42" spans="1:25" ht="13.5" customHeight="1" x14ac:dyDescent="0.2">
      <c r="A42" s="257"/>
      <c r="B42" s="288"/>
      <c r="C42" s="153"/>
      <c r="D42" s="153" t="s">
        <v>69</v>
      </c>
      <c r="E42" s="154"/>
      <c r="F42" s="155"/>
      <c r="G42" s="154"/>
      <c r="H42" s="155"/>
      <c r="I42" s="154"/>
      <c r="J42" s="155"/>
      <c r="K42" s="154"/>
      <c r="L42" s="155"/>
      <c r="M42" s="154"/>
      <c r="N42" s="169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</row>
    <row r="43" spans="1:25" ht="13.5" customHeight="1" x14ac:dyDescent="0.2">
      <c r="A43" s="256">
        <v>10</v>
      </c>
      <c r="B43" s="286">
        <f>②登録症例リスト!B30</f>
        <v>0</v>
      </c>
      <c r="C43" s="132" t="s">
        <v>66</v>
      </c>
      <c r="D43" s="133" t="s">
        <v>64</v>
      </c>
      <c r="E43" s="139"/>
      <c r="F43" s="170"/>
      <c r="G43" s="139"/>
      <c r="H43" s="170"/>
      <c r="I43" s="139"/>
      <c r="J43" s="170"/>
      <c r="K43" s="139"/>
      <c r="L43" s="170"/>
      <c r="M43" s="139"/>
      <c r="N43" s="23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</row>
    <row r="44" spans="1:25" ht="13.5" customHeight="1" x14ac:dyDescent="0.2">
      <c r="A44" s="285"/>
      <c r="B44" s="287"/>
      <c r="C44" s="141"/>
      <c r="D44" s="141" t="s">
        <v>70</v>
      </c>
      <c r="E44" s="142"/>
      <c r="G44" s="142"/>
      <c r="I44" s="142"/>
      <c r="K44" s="142"/>
      <c r="M44" s="142"/>
      <c r="N44" s="167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</row>
    <row r="45" spans="1:25" ht="13.5" customHeight="1" x14ac:dyDescent="0.2">
      <c r="A45" s="285"/>
      <c r="B45" s="287"/>
      <c r="C45" s="132" t="s">
        <v>65</v>
      </c>
      <c r="D45" s="146" t="s">
        <v>68</v>
      </c>
      <c r="E45" s="147"/>
      <c r="F45" s="148"/>
      <c r="G45" s="147"/>
      <c r="H45" s="149"/>
      <c r="I45" s="147"/>
      <c r="J45" s="149"/>
      <c r="K45" s="147"/>
      <c r="L45" s="149"/>
      <c r="M45" s="147"/>
      <c r="N45" s="168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2"/>
    </row>
    <row r="46" spans="1:25" ht="13.5" customHeight="1" x14ac:dyDescent="0.2">
      <c r="A46" s="257"/>
      <c r="B46" s="288"/>
      <c r="C46" s="153"/>
      <c r="D46" s="153" t="s">
        <v>69</v>
      </c>
      <c r="E46" s="154"/>
      <c r="F46" s="155"/>
      <c r="G46" s="154"/>
      <c r="H46" s="155"/>
      <c r="I46" s="154"/>
      <c r="J46" s="155"/>
      <c r="K46" s="154"/>
      <c r="L46" s="155"/>
      <c r="M46" s="154"/>
      <c r="N46" s="169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</sheetData>
  <sheetProtection algorithmName="SHA-512" hashValue="9sTLIS8/v/bjO+g+oVen6t37tNdI/grnKcWTWROQPWADOS/jVLaRhJKKwCjGkjTfsuQM+zHlgRx1aoB1NCEulA==" saltValue="qelyVDe3fjmKeM4vEYSAjA==" spinCount="100000" sheet="1" objects="1" scenarios="1"/>
  <mergeCells count="29">
    <mergeCell ref="A43:A46"/>
    <mergeCell ref="B43:B46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Y5:Y6"/>
    <mergeCell ref="A7:A10"/>
    <mergeCell ref="B7:B10"/>
    <mergeCell ref="A11:A14"/>
    <mergeCell ref="B11:B14"/>
    <mergeCell ref="A15:A18"/>
    <mergeCell ref="B15:B18"/>
    <mergeCell ref="M1:N1"/>
    <mergeCell ref="Q1:R1"/>
    <mergeCell ref="V1:W1"/>
    <mergeCell ref="B3:C3"/>
    <mergeCell ref="A5:A6"/>
    <mergeCell ref="B5:B6"/>
    <mergeCell ref="C5:C6"/>
    <mergeCell ref="D5:D6"/>
  </mergeCells>
  <phoneticPr fontId="12"/>
  <conditionalFormatting sqref="Z9">
    <cfRule type="cellIs" dxfId="0" priority="1" operator="equal">
      <formula>"未"</formula>
    </cfRule>
  </conditionalFormatting>
  <dataValidations count="1">
    <dataValidation type="list" allowBlank="1" showInputMessage="1" showErrorMessage="1" sqref="E9:X9 E17:X17 E21:X21 E25:X25 E29:X29 E33:X33 E37:X37 E41:X41 E45:X45 E13:X13" xr:uid="{0CCE87F9-2778-4CA2-B1D9-3734AB601924}">
      <formula1>"済,未"</formula1>
    </dataValidation>
  </dataValidations>
  <pageMargins left="0.25" right="0.25" top="0.75" bottom="0.75" header="0.3" footer="0.3"/>
  <pageSetup paperSize="9" scale="76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①調査概要</vt:lpstr>
      <vt:lpstr>②登録症例リスト</vt:lpstr>
      <vt:lpstr>③調査票回収スケジュール表</vt:lpstr>
      <vt:lpstr>①調査概要!Print_Area</vt:lpstr>
      <vt:lpstr>②登録症例リスト!Print_Area</vt:lpstr>
      <vt:lpstr>③調査票回収スケジュール表!Print_Area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臨床研究室</dc:creator>
  <cp:keywords/>
  <dc:description/>
  <cp:lastModifiedBy>神奈川こども</cp:lastModifiedBy>
  <cp:revision/>
  <cp:lastPrinted>2025-10-17T03:42:44Z</cp:lastPrinted>
  <dcterms:created xsi:type="dcterms:W3CDTF">2010-06-17T05:57:50Z</dcterms:created>
  <dcterms:modified xsi:type="dcterms:W3CDTF">2025-10-20T05:01:26Z</dcterms:modified>
  <cp:category/>
  <cp:contentStatus/>
</cp:coreProperties>
</file>